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rjtbc.sharepoint.com/sites/DRJTBCERPProject/Shared Documents/General/Final RFP Package/Solicitation Package/"/>
    </mc:Choice>
  </mc:AlternateContent>
  <xr:revisionPtr revIDLastSave="1" documentId="8_{41A9968B-795C-44CB-AE6A-3EBC773F0010}" xr6:coauthVersionLast="47" xr6:coauthVersionMax="47" xr10:uidLastSave="{814A5E6B-9138-49A6-B35D-2AF65CDC4E8D}"/>
  <bookViews>
    <workbookView xWindow="-41388" yWindow="36" windowWidth="41496" windowHeight="16776" activeTab="1" xr2:uid="{00000000-000D-0000-FFFF-FFFF00000000}"/>
  </bookViews>
  <sheets>
    <sheet name="Instructions" sheetId="1" r:id="rId1"/>
    <sheet name="10-Year TCO Summary" sheetId="2" r:id="rId2"/>
    <sheet name="Detailed Cost Breakdown" sheetId="3" r:id="rId3"/>
    <sheet name="Integration Pricing" sheetId="4" r:id="rId4"/>
    <sheet name="Data Migration Pricing" sheetId="5" r:id="rId5"/>
    <sheet name="Rate Card" sheetId="6" r:id="rId6"/>
    <sheet name="Escalation Inputs" sheetId="7" r:id="rId7"/>
    <sheet name="Assumptions Register" sheetId="8" r:id="rId8"/>
  </sheets>
  <definedNames>
    <definedName name="PricingCategories">'10-Year TCO Summary'!$A$3:$A$15</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4" l="1"/>
  <c r="M10" i="2" s="1"/>
  <c r="C11" i="7"/>
  <c r="C10" i="7"/>
  <c r="C9" i="7"/>
  <c r="C8" i="7"/>
  <c r="C7" i="7"/>
  <c r="C6" i="7"/>
  <c r="C5" i="7"/>
  <c r="C4" i="7"/>
  <c r="C3" i="7"/>
  <c r="F21" i="5"/>
  <c r="E21" i="5"/>
  <c r="D21" i="5"/>
  <c r="M5" i="2" s="1"/>
  <c r="G24" i="4"/>
  <c r="K23" i="4"/>
  <c r="K22" i="4"/>
  <c r="K21" i="4"/>
  <c r="K20" i="4"/>
  <c r="K19" i="4"/>
  <c r="K18" i="4"/>
  <c r="K17" i="4"/>
  <c r="L17" i="4" s="1"/>
  <c r="K16" i="4"/>
  <c r="K15" i="4"/>
  <c r="K14" i="4"/>
  <c r="K13" i="4"/>
  <c r="K12" i="4"/>
  <c r="K11" i="4"/>
  <c r="K10" i="4"/>
  <c r="K9" i="4"/>
  <c r="L9" i="4" s="1"/>
  <c r="K8" i="4"/>
  <c r="K7" i="4"/>
  <c r="K6" i="4"/>
  <c r="K5" i="4"/>
  <c r="K4" i="4"/>
  <c r="K3" i="4"/>
  <c r="AT80" i="3"/>
  <c r="AR80" i="3"/>
  <c r="AQ80" i="3"/>
  <c r="AP80" i="3"/>
  <c r="AO80" i="3"/>
  <c r="AN80" i="3"/>
  <c r="AM80" i="3"/>
  <c r="AL80" i="3"/>
  <c r="AK80" i="3"/>
  <c r="AJ80" i="3"/>
  <c r="AI80" i="3"/>
  <c r="AF80" i="3"/>
  <c r="AE80" i="3"/>
  <c r="AD80" i="3"/>
  <c r="AC80" i="3"/>
  <c r="AB80" i="3"/>
  <c r="AA80" i="3"/>
  <c r="Z80" i="3"/>
  <c r="Y80" i="3"/>
  <c r="X80" i="3"/>
  <c r="W80" i="3"/>
  <c r="P80" i="3"/>
  <c r="AT79" i="3"/>
  <c r="AR79" i="3"/>
  <c r="AQ79" i="3"/>
  <c r="AP79" i="3"/>
  <c r="AO79" i="3"/>
  <c r="AN79" i="3"/>
  <c r="AM79" i="3"/>
  <c r="AL79" i="3"/>
  <c r="AK79" i="3"/>
  <c r="AJ79" i="3"/>
  <c r="AI79" i="3"/>
  <c r="AF79" i="3"/>
  <c r="AE79" i="3"/>
  <c r="AD79" i="3"/>
  <c r="AC79" i="3"/>
  <c r="AB79" i="3"/>
  <c r="AA79" i="3"/>
  <c r="Z79" i="3"/>
  <c r="Y79" i="3"/>
  <c r="X79" i="3"/>
  <c r="W79" i="3"/>
  <c r="P79" i="3"/>
  <c r="AT78" i="3"/>
  <c r="AR78" i="3"/>
  <c r="AQ78" i="3"/>
  <c r="AP78" i="3"/>
  <c r="AO78" i="3"/>
  <c r="AN78" i="3"/>
  <c r="AM78" i="3"/>
  <c r="AL78" i="3"/>
  <c r="AK78" i="3"/>
  <c r="AJ78" i="3"/>
  <c r="AI78" i="3"/>
  <c r="AF78" i="3"/>
  <c r="AE78" i="3"/>
  <c r="AD78" i="3"/>
  <c r="AC78" i="3"/>
  <c r="AB78" i="3"/>
  <c r="AA78" i="3"/>
  <c r="Z78" i="3"/>
  <c r="Y78" i="3"/>
  <c r="X78" i="3"/>
  <c r="W78" i="3"/>
  <c r="P78" i="3"/>
  <c r="AT77" i="3"/>
  <c r="AR77" i="3"/>
  <c r="AQ77" i="3"/>
  <c r="AP77" i="3"/>
  <c r="AO77" i="3"/>
  <c r="AN77" i="3"/>
  <c r="AM77" i="3"/>
  <c r="AL77" i="3"/>
  <c r="AK77" i="3"/>
  <c r="AJ77" i="3"/>
  <c r="AI77" i="3"/>
  <c r="AF77" i="3"/>
  <c r="AE77" i="3"/>
  <c r="AD77" i="3"/>
  <c r="AC77" i="3"/>
  <c r="AB77" i="3"/>
  <c r="AA77" i="3"/>
  <c r="Z77" i="3"/>
  <c r="Y77" i="3"/>
  <c r="X77" i="3"/>
  <c r="W77" i="3"/>
  <c r="P77" i="3"/>
  <c r="AT76" i="3"/>
  <c r="AR76" i="3"/>
  <c r="AQ76" i="3"/>
  <c r="AP76" i="3"/>
  <c r="AO76" i="3"/>
  <c r="AN76" i="3"/>
  <c r="AM76" i="3"/>
  <c r="AL76" i="3"/>
  <c r="AK76" i="3"/>
  <c r="AJ76" i="3"/>
  <c r="AI76" i="3"/>
  <c r="AF76" i="3"/>
  <c r="AE76" i="3"/>
  <c r="AD76" i="3"/>
  <c r="AC76" i="3"/>
  <c r="AB76" i="3"/>
  <c r="AA76" i="3"/>
  <c r="Z76" i="3"/>
  <c r="Y76" i="3"/>
  <c r="X76" i="3"/>
  <c r="W76" i="3"/>
  <c r="P76" i="3"/>
  <c r="AT75" i="3"/>
  <c r="AR75" i="3"/>
  <c r="AQ75" i="3"/>
  <c r="AP75" i="3"/>
  <c r="AO75" i="3"/>
  <c r="AN75" i="3"/>
  <c r="AM75" i="3"/>
  <c r="AL75" i="3"/>
  <c r="AK75" i="3"/>
  <c r="AJ75" i="3"/>
  <c r="AI75" i="3"/>
  <c r="AF75" i="3"/>
  <c r="AE75" i="3"/>
  <c r="AD75" i="3"/>
  <c r="AC75" i="3"/>
  <c r="AB75" i="3"/>
  <c r="AA75" i="3"/>
  <c r="Z75" i="3"/>
  <c r="Y75" i="3"/>
  <c r="X75" i="3"/>
  <c r="W75" i="3"/>
  <c r="P75" i="3"/>
  <c r="AT74" i="3"/>
  <c r="AR74" i="3"/>
  <c r="AQ74" i="3"/>
  <c r="AP74" i="3"/>
  <c r="AO74" i="3"/>
  <c r="AN74" i="3"/>
  <c r="AM74" i="3"/>
  <c r="AL74" i="3"/>
  <c r="AK74" i="3"/>
  <c r="AJ74" i="3"/>
  <c r="AI74" i="3"/>
  <c r="AF74" i="3"/>
  <c r="AE74" i="3"/>
  <c r="AD74" i="3"/>
  <c r="AC74" i="3"/>
  <c r="AB74" i="3"/>
  <c r="AA74" i="3"/>
  <c r="Z74" i="3"/>
  <c r="Y74" i="3"/>
  <c r="X74" i="3"/>
  <c r="W74" i="3"/>
  <c r="P74" i="3"/>
  <c r="AT73" i="3"/>
  <c r="AR73" i="3"/>
  <c r="AQ73" i="3"/>
  <c r="AP73" i="3"/>
  <c r="AO73" i="3"/>
  <c r="AN73" i="3"/>
  <c r="AM73" i="3"/>
  <c r="AL73" i="3"/>
  <c r="AK73" i="3"/>
  <c r="AJ73" i="3"/>
  <c r="AI73" i="3"/>
  <c r="AF73" i="3"/>
  <c r="AE73" i="3"/>
  <c r="AD73" i="3"/>
  <c r="AC73" i="3"/>
  <c r="AB73" i="3"/>
  <c r="AA73" i="3"/>
  <c r="Z73" i="3"/>
  <c r="Y73" i="3"/>
  <c r="X73" i="3"/>
  <c r="W73" i="3"/>
  <c r="P73" i="3"/>
  <c r="AT72" i="3"/>
  <c r="AR72" i="3"/>
  <c r="AQ72" i="3"/>
  <c r="AP72" i="3"/>
  <c r="AO72" i="3"/>
  <c r="AN72" i="3"/>
  <c r="AM72" i="3"/>
  <c r="AL72" i="3"/>
  <c r="AK72" i="3"/>
  <c r="AJ72" i="3"/>
  <c r="AI72" i="3"/>
  <c r="AF72" i="3"/>
  <c r="AE72" i="3"/>
  <c r="AD72" i="3"/>
  <c r="AC72" i="3"/>
  <c r="AB72" i="3"/>
  <c r="AA72" i="3"/>
  <c r="Z72" i="3"/>
  <c r="Y72" i="3"/>
  <c r="X72" i="3"/>
  <c r="W72" i="3"/>
  <c r="P72" i="3"/>
  <c r="AT71" i="3"/>
  <c r="AR71" i="3"/>
  <c r="AQ71" i="3"/>
  <c r="AP71" i="3"/>
  <c r="AO71" i="3"/>
  <c r="AN71" i="3"/>
  <c r="AM71" i="3"/>
  <c r="AL71" i="3"/>
  <c r="AK71" i="3"/>
  <c r="AJ71" i="3"/>
  <c r="AI71" i="3"/>
  <c r="AF71" i="3"/>
  <c r="AE71" i="3"/>
  <c r="AD71" i="3"/>
  <c r="AC71" i="3"/>
  <c r="AB71" i="3"/>
  <c r="AA71" i="3"/>
  <c r="Z71" i="3"/>
  <c r="Y71" i="3"/>
  <c r="X71" i="3"/>
  <c r="W71" i="3"/>
  <c r="P71" i="3"/>
  <c r="AT70" i="3"/>
  <c r="AR70" i="3"/>
  <c r="AQ70" i="3"/>
  <c r="AP70" i="3"/>
  <c r="AO70" i="3"/>
  <c r="AN70" i="3"/>
  <c r="AM70" i="3"/>
  <c r="AL70" i="3"/>
  <c r="AK70" i="3"/>
  <c r="AJ70" i="3"/>
  <c r="AI70" i="3"/>
  <c r="AF70" i="3"/>
  <c r="AE70" i="3"/>
  <c r="AD70" i="3"/>
  <c r="AC70" i="3"/>
  <c r="AB70" i="3"/>
  <c r="AA70" i="3"/>
  <c r="Z70" i="3"/>
  <c r="Y70" i="3"/>
  <c r="X70" i="3"/>
  <c r="W70" i="3"/>
  <c r="P70" i="3"/>
  <c r="AT69" i="3"/>
  <c r="AR69" i="3"/>
  <c r="AQ69" i="3"/>
  <c r="AP69" i="3"/>
  <c r="AO69" i="3"/>
  <c r="AN69" i="3"/>
  <c r="AM69" i="3"/>
  <c r="AL69" i="3"/>
  <c r="AK69" i="3"/>
  <c r="AJ69" i="3"/>
  <c r="AI69" i="3"/>
  <c r="AF69" i="3"/>
  <c r="AE69" i="3"/>
  <c r="AD69" i="3"/>
  <c r="AC69" i="3"/>
  <c r="AB69" i="3"/>
  <c r="AA69" i="3"/>
  <c r="Z69" i="3"/>
  <c r="Y69" i="3"/>
  <c r="X69" i="3"/>
  <c r="W69" i="3"/>
  <c r="P69" i="3"/>
  <c r="AT68" i="3"/>
  <c r="AR68" i="3"/>
  <c r="AQ68" i="3"/>
  <c r="AP68" i="3"/>
  <c r="AO68" i="3"/>
  <c r="AN68" i="3"/>
  <c r="AM68" i="3"/>
  <c r="AL68" i="3"/>
  <c r="AK68" i="3"/>
  <c r="AJ68" i="3"/>
  <c r="AI68" i="3"/>
  <c r="AF68" i="3"/>
  <c r="AE68" i="3"/>
  <c r="AD68" i="3"/>
  <c r="AC68" i="3"/>
  <c r="AB68" i="3"/>
  <c r="AA68" i="3"/>
  <c r="Z68" i="3"/>
  <c r="Y68" i="3"/>
  <c r="X68" i="3"/>
  <c r="W68" i="3"/>
  <c r="P68" i="3"/>
  <c r="AT67" i="3"/>
  <c r="AR67" i="3"/>
  <c r="AQ67" i="3"/>
  <c r="AP67" i="3"/>
  <c r="AO67" i="3"/>
  <c r="AN67" i="3"/>
  <c r="AM67" i="3"/>
  <c r="AL67" i="3"/>
  <c r="AK67" i="3"/>
  <c r="AJ67" i="3"/>
  <c r="AI67" i="3"/>
  <c r="AF67" i="3"/>
  <c r="AE67" i="3"/>
  <c r="AD67" i="3"/>
  <c r="AC67" i="3"/>
  <c r="AB67" i="3"/>
  <c r="AA67" i="3"/>
  <c r="Z67" i="3"/>
  <c r="Y67" i="3"/>
  <c r="X67" i="3"/>
  <c r="W67" i="3"/>
  <c r="P67" i="3"/>
  <c r="AT66" i="3"/>
  <c r="AR66" i="3"/>
  <c r="AQ66" i="3"/>
  <c r="AP66" i="3"/>
  <c r="AO66" i="3"/>
  <c r="AN66" i="3"/>
  <c r="AM66" i="3"/>
  <c r="AL66" i="3"/>
  <c r="AK66" i="3"/>
  <c r="AJ66" i="3"/>
  <c r="AI66" i="3"/>
  <c r="AF66" i="3"/>
  <c r="AE66" i="3"/>
  <c r="AD66" i="3"/>
  <c r="AC66" i="3"/>
  <c r="AB66" i="3"/>
  <c r="AA66" i="3"/>
  <c r="Z66" i="3"/>
  <c r="Y66" i="3"/>
  <c r="X66" i="3"/>
  <c r="W66" i="3"/>
  <c r="P66" i="3"/>
  <c r="AT65" i="3"/>
  <c r="AR65" i="3"/>
  <c r="AQ65" i="3"/>
  <c r="AP65" i="3"/>
  <c r="AO65" i="3"/>
  <c r="AN65" i="3"/>
  <c r="AM65" i="3"/>
  <c r="AL65" i="3"/>
  <c r="AK65" i="3"/>
  <c r="AJ65" i="3"/>
  <c r="AI65" i="3"/>
  <c r="AF65" i="3"/>
  <c r="AE65" i="3"/>
  <c r="AD65" i="3"/>
  <c r="AC65" i="3"/>
  <c r="AB65" i="3"/>
  <c r="AA65" i="3"/>
  <c r="Z65" i="3"/>
  <c r="Y65" i="3"/>
  <c r="X65" i="3"/>
  <c r="W65" i="3"/>
  <c r="P65" i="3"/>
  <c r="AT64" i="3"/>
  <c r="AR64" i="3"/>
  <c r="AQ64" i="3"/>
  <c r="AP64" i="3"/>
  <c r="AO64" i="3"/>
  <c r="AN64" i="3"/>
  <c r="AM64" i="3"/>
  <c r="AL64" i="3"/>
  <c r="AK64" i="3"/>
  <c r="AJ64" i="3"/>
  <c r="AI64" i="3"/>
  <c r="AF64" i="3"/>
  <c r="AE64" i="3"/>
  <c r="AD64" i="3"/>
  <c r="AC64" i="3"/>
  <c r="AB64" i="3"/>
  <c r="AA64" i="3"/>
  <c r="Z64" i="3"/>
  <c r="Y64" i="3"/>
  <c r="X64" i="3"/>
  <c r="W64" i="3"/>
  <c r="P64" i="3"/>
  <c r="AT63" i="3"/>
  <c r="AR63" i="3"/>
  <c r="AQ63" i="3"/>
  <c r="AP63" i="3"/>
  <c r="AO63" i="3"/>
  <c r="AN63" i="3"/>
  <c r="AM63" i="3"/>
  <c r="AL63" i="3"/>
  <c r="AK63" i="3"/>
  <c r="AJ63" i="3"/>
  <c r="AI63" i="3"/>
  <c r="AF63" i="3"/>
  <c r="AE63" i="3"/>
  <c r="AD63" i="3"/>
  <c r="AC63" i="3"/>
  <c r="AB63" i="3"/>
  <c r="AA63" i="3"/>
  <c r="Z63" i="3"/>
  <c r="Y63" i="3"/>
  <c r="X63" i="3"/>
  <c r="W63" i="3"/>
  <c r="P63" i="3"/>
  <c r="AT62" i="3"/>
  <c r="AR62" i="3"/>
  <c r="AQ62" i="3"/>
  <c r="AP62" i="3"/>
  <c r="AO62" i="3"/>
  <c r="AN62" i="3"/>
  <c r="AM62" i="3"/>
  <c r="AL62" i="3"/>
  <c r="AK62" i="3"/>
  <c r="AJ62" i="3"/>
  <c r="AI62" i="3"/>
  <c r="AF62" i="3"/>
  <c r="AE62" i="3"/>
  <c r="AD62" i="3"/>
  <c r="AC62" i="3"/>
  <c r="AB62" i="3"/>
  <c r="AA62" i="3"/>
  <c r="Z62" i="3"/>
  <c r="Y62" i="3"/>
  <c r="X62" i="3"/>
  <c r="W62" i="3"/>
  <c r="P62" i="3"/>
  <c r="AT61" i="3"/>
  <c r="AR61" i="3"/>
  <c r="AQ61" i="3"/>
  <c r="AP61" i="3"/>
  <c r="AO61" i="3"/>
  <c r="AN61" i="3"/>
  <c r="AM61" i="3"/>
  <c r="AL61" i="3"/>
  <c r="AK61" i="3"/>
  <c r="AJ61" i="3"/>
  <c r="AI61" i="3"/>
  <c r="AF61" i="3"/>
  <c r="AE61" i="3"/>
  <c r="AD61" i="3"/>
  <c r="AC61" i="3"/>
  <c r="AB61" i="3"/>
  <c r="AA61" i="3"/>
  <c r="Z61" i="3"/>
  <c r="Y61" i="3"/>
  <c r="X61" i="3"/>
  <c r="W61" i="3"/>
  <c r="P61" i="3"/>
  <c r="AT60" i="3"/>
  <c r="AR60" i="3"/>
  <c r="AQ60" i="3"/>
  <c r="AP60" i="3"/>
  <c r="AO60" i="3"/>
  <c r="AN60" i="3"/>
  <c r="AM60" i="3"/>
  <c r="AL60" i="3"/>
  <c r="AK60" i="3"/>
  <c r="AJ60" i="3"/>
  <c r="AI60" i="3"/>
  <c r="AF60" i="3"/>
  <c r="AE60" i="3"/>
  <c r="AD60" i="3"/>
  <c r="AC60" i="3"/>
  <c r="AB60" i="3"/>
  <c r="AA60" i="3"/>
  <c r="Z60" i="3"/>
  <c r="Y60" i="3"/>
  <c r="X60" i="3"/>
  <c r="W60" i="3"/>
  <c r="P60" i="3"/>
  <c r="AT59" i="3"/>
  <c r="AR59" i="3"/>
  <c r="AQ59" i="3"/>
  <c r="AP59" i="3"/>
  <c r="AO59" i="3"/>
  <c r="AN59" i="3"/>
  <c r="AM59" i="3"/>
  <c r="AL59" i="3"/>
  <c r="AK59" i="3"/>
  <c r="AJ59" i="3"/>
  <c r="AI59" i="3"/>
  <c r="AF59" i="3"/>
  <c r="AE59" i="3"/>
  <c r="AD59" i="3"/>
  <c r="AC59" i="3"/>
  <c r="AB59" i="3"/>
  <c r="AA59" i="3"/>
  <c r="Z59" i="3"/>
  <c r="Y59" i="3"/>
  <c r="X59" i="3"/>
  <c r="W59" i="3"/>
  <c r="P59" i="3"/>
  <c r="AT58" i="3"/>
  <c r="AR58" i="3"/>
  <c r="AQ58" i="3"/>
  <c r="AP58" i="3"/>
  <c r="AO58" i="3"/>
  <c r="AN58" i="3"/>
  <c r="AM58" i="3"/>
  <c r="AL58" i="3"/>
  <c r="AK58" i="3"/>
  <c r="AJ58" i="3"/>
  <c r="AI58" i="3"/>
  <c r="AF58" i="3"/>
  <c r="AE58" i="3"/>
  <c r="AD58" i="3"/>
  <c r="AC58" i="3"/>
  <c r="AB58" i="3"/>
  <c r="AA58" i="3"/>
  <c r="Z58" i="3"/>
  <c r="Y58" i="3"/>
  <c r="X58" i="3"/>
  <c r="W58" i="3"/>
  <c r="P58" i="3"/>
  <c r="AT57" i="3"/>
  <c r="AR57" i="3"/>
  <c r="AQ57" i="3"/>
  <c r="AP57" i="3"/>
  <c r="AO57" i="3"/>
  <c r="AN57" i="3"/>
  <c r="AM57" i="3"/>
  <c r="AL57" i="3"/>
  <c r="AK57" i="3"/>
  <c r="AJ57" i="3"/>
  <c r="AI57" i="3"/>
  <c r="AF57" i="3"/>
  <c r="AE57" i="3"/>
  <c r="AD57" i="3"/>
  <c r="AC57" i="3"/>
  <c r="AB57" i="3"/>
  <c r="AA57" i="3"/>
  <c r="Z57" i="3"/>
  <c r="Y57" i="3"/>
  <c r="X57" i="3"/>
  <c r="W57" i="3"/>
  <c r="P57" i="3"/>
  <c r="AT56" i="3"/>
  <c r="AR56" i="3"/>
  <c r="AQ56" i="3"/>
  <c r="AP56" i="3"/>
  <c r="AO56" i="3"/>
  <c r="AN56" i="3"/>
  <c r="AM56" i="3"/>
  <c r="AL56" i="3"/>
  <c r="AK56" i="3"/>
  <c r="AJ56" i="3"/>
  <c r="AI56" i="3"/>
  <c r="AF56" i="3"/>
  <c r="AE56" i="3"/>
  <c r="AD56" i="3"/>
  <c r="AC56" i="3"/>
  <c r="AB56" i="3"/>
  <c r="AA56" i="3"/>
  <c r="Z56" i="3"/>
  <c r="Y56" i="3"/>
  <c r="X56" i="3"/>
  <c r="W56" i="3"/>
  <c r="P56" i="3"/>
  <c r="AT55" i="3"/>
  <c r="AR55" i="3"/>
  <c r="AQ55" i="3"/>
  <c r="AP55" i="3"/>
  <c r="AO55" i="3"/>
  <c r="AN55" i="3"/>
  <c r="AM55" i="3"/>
  <c r="AL55" i="3"/>
  <c r="AK55" i="3"/>
  <c r="AJ55" i="3"/>
  <c r="AI55" i="3"/>
  <c r="AF55" i="3"/>
  <c r="AE55" i="3"/>
  <c r="AD55" i="3"/>
  <c r="AC55" i="3"/>
  <c r="AB55" i="3"/>
  <c r="AA55" i="3"/>
  <c r="Z55" i="3"/>
  <c r="Y55" i="3"/>
  <c r="X55" i="3"/>
  <c r="W55" i="3"/>
  <c r="P55" i="3"/>
  <c r="AT54" i="3"/>
  <c r="AR54" i="3"/>
  <c r="AQ54" i="3"/>
  <c r="AP54" i="3"/>
  <c r="AO54" i="3"/>
  <c r="AN54" i="3"/>
  <c r="AM54" i="3"/>
  <c r="AL54" i="3"/>
  <c r="AK54" i="3"/>
  <c r="AJ54" i="3"/>
  <c r="AI54" i="3"/>
  <c r="AF54" i="3"/>
  <c r="AE54" i="3"/>
  <c r="AD54" i="3"/>
  <c r="AC54" i="3"/>
  <c r="AB54" i="3"/>
  <c r="AA54" i="3"/>
  <c r="Z54" i="3"/>
  <c r="Y54" i="3"/>
  <c r="X54" i="3"/>
  <c r="W54" i="3"/>
  <c r="P54" i="3"/>
  <c r="AT53" i="3"/>
  <c r="AR53" i="3"/>
  <c r="AQ53" i="3"/>
  <c r="AP53" i="3"/>
  <c r="AO53" i="3"/>
  <c r="AN53" i="3"/>
  <c r="AM53" i="3"/>
  <c r="AL53" i="3"/>
  <c r="AK53" i="3"/>
  <c r="AJ53" i="3"/>
  <c r="AI53" i="3"/>
  <c r="AF53" i="3"/>
  <c r="AE53" i="3"/>
  <c r="AD53" i="3"/>
  <c r="AC53" i="3"/>
  <c r="AB53" i="3"/>
  <c r="AA53" i="3"/>
  <c r="Z53" i="3"/>
  <c r="Y53" i="3"/>
  <c r="X53" i="3"/>
  <c r="W53" i="3"/>
  <c r="P53" i="3"/>
  <c r="AT52" i="3"/>
  <c r="AR52" i="3"/>
  <c r="AQ52" i="3"/>
  <c r="AP52" i="3"/>
  <c r="AO52" i="3"/>
  <c r="AN52" i="3"/>
  <c r="AM52" i="3"/>
  <c r="AL52" i="3"/>
  <c r="AK52" i="3"/>
  <c r="AJ52" i="3"/>
  <c r="AI52" i="3"/>
  <c r="AF52" i="3"/>
  <c r="AE52" i="3"/>
  <c r="AD52" i="3"/>
  <c r="AC52" i="3"/>
  <c r="AB52" i="3"/>
  <c r="AA52" i="3"/>
  <c r="Z52" i="3"/>
  <c r="Y52" i="3"/>
  <c r="X52" i="3"/>
  <c r="W52" i="3"/>
  <c r="P52" i="3"/>
  <c r="AT51" i="3"/>
  <c r="AR51" i="3"/>
  <c r="AQ51" i="3"/>
  <c r="AP51" i="3"/>
  <c r="AO51" i="3"/>
  <c r="AN51" i="3"/>
  <c r="AM51" i="3"/>
  <c r="AL51" i="3"/>
  <c r="AK51" i="3"/>
  <c r="AJ51" i="3"/>
  <c r="AI51" i="3"/>
  <c r="AF51" i="3"/>
  <c r="AE51" i="3"/>
  <c r="AD51" i="3"/>
  <c r="AC51" i="3"/>
  <c r="AB51" i="3"/>
  <c r="AA51" i="3"/>
  <c r="Z51" i="3"/>
  <c r="Y51" i="3"/>
  <c r="X51" i="3"/>
  <c r="W51" i="3"/>
  <c r="P51" i="3"/>
  <c r="AT50" i="3"/>
  <c r="AR50" i="3"/>
  <c r="AQ50" i="3"/>
  <c r="AP50" i="3"/>
  <c r="AO50" i="3"/>
  <c r="AN50" i="3"/>
  <c r="AM50" i="3"/>
  <c r="AL50" i="3"/>
  <c r="AK50" i="3"/>
  <c r="AJ50" i="3"/>
  <c r="AI50" i="3"/>
  <c r="AF50" i="3"/>
  <c r="AE50" i="3"/>
  <c r="AD50" i="3"/>
  <c r="AC50" i="3"/>
  <c r="AB50" i="3"/>
  <c r="AA50" i="3"/>
  <c r="Z50" i="3"/>
  <c r="Y50" i="3"/>
  <c r="X50" i="3"/>
  <c r="W50" i="3"/>
  <c r="P50" i="3"/>
  <c r="AT49" i="3"/>
  <c r="AR49" i="3"/>
  <c r="AQ49" i="3"/>
  <c r="AP49" i="3"/>
  <c r="AO49" i="3"/>
  <c r="AN49" i="3"/>
  <c r="AM49" i="3"/>
  <c r="AL49" i="3"/>
  <c r="AK49" i="3"/>
  <c r="AJ49" i="3"/>
  <c r="AI49" i="3"/>
  <c r="AF49" i="3"/>
  <c r="AE49" i="3"/>
  <c r="AD49" i="3"/>
  <c r="AC49" i="3"/>
  <c r="AB49" i="3"/>
  <c r="AA49" i="3"/>
  <c r="Z49" i="3"/>
  <c r="Y49" i="3"/>
  <c r="X49" i="3"/>
  <c r="W49" i="3"/>
  <c r="P49" i="3"/>
  <c r="AT48" i="3"/>
  <c r="AR48" i="3"/>
  <c r="AQ48" i="3"/>
  <c r="AP48" i="3"/>
  <c r="AO48" i="3"/>
  <c r="AN48" i="3"/>
  <c r="AM48" i="3"/>
  <c r="AL48" i="3"/>
  <c r="AK48" i="3"/>
  <c r="AJ48" i="3"/>
  <c r="AI48" i="3"/>
  <c r="AF48" i="3"/>
  <c r="AE48" i="3"/>
  <c r="AD48" i="3"/>
  <c r="AC48" i="3"/>
  <c r="AB48" i="3"/>
  <c r="AA48" i="3"/>
  <c r="Z48" i="3"/>
  <c r="Y48" i="3"/>
  <c r="X48" i="3"/>
  <c r="W48" i="3"/>
  <c r="P48" i="3"/>
  <c r="AT47" i="3"/>
  <c r="AR47" i="3"/>
  <c r="AQ47" i="3"/>
  <c r="AP47" i="3"/>
  <c r="AO47" i="3"/>
  <c r="AN47" i="3"/>
  <c r="AM47" i="3"/>
  <c r="AL47" i="3"/>
  <c r="AK47" i="3"/>
  <c r="AJ47" i="3"/>
  <c r="AI47" i="3"/>
  <c r="AF47" i="3"/>
  <c r="AE47" i="3"/>
  <c r="AD47" i="3"/>
  <c r="AC47" i="3"/>
  <c r="AB47" i="3"/>
  <c r="AA47" i="3"/>
  <c r="Z47" i="3"/>
  <c r="Y47" i="3"/>
  <c r="X47" i="3"/>
  <c r="W47" i="3"/>
  <c r="P47" i="3"/>
  <c r="AT46" i="3"/>
  <c r="AR46" i="3"/>
  <c r="AQ46" i="3"/>
  <c r="AP46" i="3"/>
  <c r="AO46" i="3"/>
  <c r="AN46" i="3"/>
  <c r="AM46" i="3"/>
  <c r="AL46" i="3"/>
  <c r="AK46" i="3"/>
  <c r="AJ46" i="3"/>
  <c r="AI46" i="3"/>
  <c r="AF46" i="3"/>
  <c r="AE46" i="3"/>
  <c r="AD46" i="3"/>
  <c r="AC46" i="3"/>
  <c r="AB46" i="3"/>
  <c r="AA46" i="3"/>
  <c r="Z46" i="3"/>
  <c r="Y46" i="3"/>
  <c r="X46" i="3"/>
  <c r="W46" i="3"/>
  <c r="P46" i="3"/>
  <c r="AT45" i="3"/>
  <c r="AR45" i="3"/>
  <c r="AQ45" i="3"/>
  <c r="AP45" i="3"/>
  <c r="AO45" i="3"/>
  <c r="AN45" i="3"/>
  <c r="AM45" i="3"/>
  <c r="AL45" i="3"/>
  <c r="AK45" i="3"/>
  <c r="AJ45" i="3"/>
  <c r="AI45" i="3"/>
  <c r="AF45" i="3"/>
  <c r="AE45" i="3"/>
  <c r="AD45" i="3"/>
  <c r="AC45" i="3"/>
  <c r="AB45" i="3"/>
  <c r="AA45" i="3"/>
  <c r="Z45" i="3"/>
  <c r="Y45" i="3"/>
  <c r="X45" i="3"/>
  <c r="W45" i="3"/>
  <c r="P45" i="3"/>
  <c r="AT44" i="3"/>
  <c r="AR44" i="3"/>
  <c r="AQ44" i="3"/>
  <c r="AP44" i="3"/>
  <c r="AO44" i="3"/>
  <c r="AN44" i="3"/>
  <c r="AM44" i="3"/>
  <c r="AL44" i="3"/>
  <c r="AK44" i="3"/>
  <c r="AJ44" i="3"/>
  <c r="AI44" i="3"/>
  <c r="AF44" i="3"/>
  <c r="AE44" i="3"/>
  <c r="AD44" i="3"/>
  <c r="AC44" i="3"/>
  <c r="AB44" i="3"/>
  <c r="AA44" i="3"/>
  <c r="Z44" i="3"/>
  <c r="Y44" i="3"/>
  <c r="X44" i="3"/>
  <c r="W44" i="3"/>
  <c r="P44" i="3"/>
  <c r="AT43" i="3"/>
  <c r="AR43" i="3"/>
  <c r="AQ43" i="3"/>
  <c r="AP43" i="3"/>
  <c r="AO43" i="3"/>
  <c r="AN43" i="3"/>
  <c r="AM43" i="3"/>
  <c r="AL43" i="3"/>
  <c r="AK43" i="3"/>
  <c r="AJ43" i="3"/>
  <c r="AI43" i="3"/>
  <c r="AF43" i="3"/>
  <c r="AE43" i="3"/>
  <c r="AD43" i="3"/>
  <c r="AC43" i="3"/>
  <c r="AB43" i="3"/>
  <c r="AA43" i="3"/>
  <c r="Z43" i="3"/>
  <c r="Y43" i="3"/>
  <c r="X43" i="3"/>
  <c r="W43" i="3"/>
  <c r="P43" i="3"/>
  <c r="AT42" i="3"/>
  <c r="AR42" i="3"/>
  <c r="AQ42" i="3"/>
  <c r="AP42" i="3"/>
  <c r="AO42" i="3"/>
  <c r="AN42" i="3"/>
  <c r="AM42" i="3"/>
  <c r="AL42" i="3"/>
  <c r="AK42" i="3"/>
  <c r="AJ42" i="3"/>
  <c r="AI42" i="3"/>
  <c r="AF42" i="3"/>
  <c r="AE42" i="3"/>
  <c r="AD42" i="3"/>
  <c r="AC42" i="3"/>
  <c r="AB42" i="3"/>
  <c r="AA42" i="3"/>
  <c r="Z42" i="3"/>
  <c r="Y42" i="3"/>
  <c r="X42" i="3"/>
  <c r="W42" i="3"/>
  <c r="P42" i="3"/>
  <c r="AT41" i="3"/>
  <c r="AR41" i="3"/>
  <c r="AQ41" i="3"/>
  <c r="AP41" i="3"/>
  <c r="AO41" i="3"/>
  <c r="AN41" i="3"/>
  <c r="AM41" i="3"/>
  <c r="AL41" i="3"/>
  <c r="AK41" i="3"/>
  <c r="AJ41" i="3"/>
  <c r="AI41" i="3"/>
  <c r="AF41" i="3"/>
  <c r="AE41" i="3"/>
  <c r="AD41" i="3"/>
  <c r="AC41" i="3"/>
  <c r="AB41" i="3"/>
  <c r="AA41" i="3"/>
  <c r="Z41" i="3"/>
  <c r="Y41" i="3"/>
  <c r="X41" i="3"/>
  <c r="W41" i="3"/>
  <c r="P41" i="3"/>
  <c r="AT40" i="3"/>
  <c r="AR40" i="3"/>
  <c r="AQ40" i="3"/>
  <c r="AP40" i="3"/>
  <c r="AO40" i="3"/>
  <c r="AN40" i="3"/>
  <c r="AM40" i="3"/>
  <c r="AL40" i="3"/>
  <c r="AK40" i="3"/>
  <c r="AJ40" i="3"/>
  <c r="AI40" i="3"/>
  <c r="AF40" i="3"/>
  <c r="AE40" i="3"/>
  <c r="AD40" i="3"/>
  <c r="AC40" i="3"/>
  <c r="AB40" i="3"/>
  <c r="AA40" i="3"/>
  <c r="Z40" i="3"/>
  <c r="Y40" i="3"/>
  <c r="X40" i="3"/>
  <c r="W40" i="3"/>
  <c r="P40" i="3"/>
  <c r="AT39" i="3"/>
  <c r="AR39" i="3"/>
  <c r="AQ39" i="3"/>
  <c r="AP39" i="3"/>
  <c r="AO39" i="3"/>
  <c r="AN39" i="3"/>
  <c r="AM39" i="3"/>
  <c r="AL39" i="3"/>
  <c r="AK39" i="3"/>
  <c r="AJ39" i="3"/>
  <c r="AI39" i="3"/>
  <c r="AF39" i="3"/>
  <c r="AE39" i="3"/>
  <c r="AD39" i="3"/>
  <c r="AC39" i="3"/>
  <c r="AB39" i="3"/>
  <c r="AA39" i="3"/>
  <c r="Z39" i="3"/>
  <c r="Y39" i="3"/>
  <c r="X39" i="3"/>
  <c r="W39" i="3"/>
  <c r="P39" i="3"/>
  <c r="AT38" i="3"/>
  <c r="AR38" i="3"/>
  <c r="AQ38" i="3"/>
  <c r="AP38" i="3"/>
  <c r="AO38" i="3"/>
  <c r="AN38" i="3"/>
  <c r="AM38" i="3"/>
  <c r="AL38" i="3"/>
  <c r="AK38" i="3"/>
  <c r="AJ38" i="3"/>
  <c r="AI38" i="3"/>
  <c r="AF38" i="3"/>
  <c r="AE38" i="3"/>
  <c r="AD38" i="3"/>
  <c r="AC38" i="3"/>
  <c r="AB38" i="3"/>
  <c r="AA38" i="3"/>
  <c r="Z38" i="3"/>
  <c r="Y38" i="3"/>
  <c r="X38" i="3"/>
  <c r="W38" i="3"/>
  <c r="P38" i="3"/>
  <c r="AT37" i="3"/>
  <c r="AR37" i="3"/>
  <c r="AQ37" i="3"/>
  <c r="AP37" i="3"/>
  <c r="AO37" i="3"/>
  <c r="AN37" i="3"/>
  <c r="AM37" i="3"/>
  <c r="AL37" i="3"/>
  <c r="AK37" i="3"/>
  <c r="AJ37" i="3"/>
  <c r="AI37" i="3"/>
  <c r="AF37" i="3"/>
  <c r="AE37" i="3"/>
  <c r="AD37" i="3"/>
  <c r="AC37" i="3"/>
  <c r="AB37" i="3"/>
  <c r="AA37" i="3"/>
  <c r="Z37" i="3"/>
  <c r="Y37" i="3"/>
  <c r="X37" i="3"/>
  <c r="W37" i="3"/>
  <c r="P37" i="3"/>
  <c r="AT36" i="3"/>
  <c r="AR36" i="3"/>
  <c r="AQ36" i="3"/>
  <c r="AP36" i="3"/>
  <c r="AO36" i="3"/>
  <c r="AN36" i="3"/>
  <c r="AM36" i="3"/>
  <c r="AL36" i="3"/>
  <c r="AK36" i="3"/>
  <c r="AJ36" i="3"/>
  <c r="AI36" i="3"/>
  <c r="AF36" i="3"/>
  <c r="AE36" i="3"/>
  <c r="AD36" i="3"/>
  <c r="AC36" i="3"/>
  <c r="AB36" i="3"/>
  <c r="AA36" i="3"/>
  <c r="Z36" i="3"/>
  <c r="Y36" i="3"/>
  <c r="X36" i="3"/>
  <c r="W36" i="3"/>
  <c r="P36" i="3"/>
  <c r="AT35" i="3"/>
  <c r="AR35" i="3"/>
  <c r="AQ35" i="3"/>
  <c r="AP35" i="3"/>
  <c r="AO35" i="3"/>
  <c r="AN35" i="3"/>
  <c r="AM35" i="3"/>
  <c r="AL35" i="3"/>
  <c r="AK35" i="3"/>
  <c r="AJ35" i="3"/>
  <c r="AI35" i="3"/>
  <c r="AF35" i="3"/>
  <c r="AE35" i="3"/>
  <c r="AD35" i="3"/>
  <c r="AC35" i="3"/>
  <c r="AB35" i="3"/>
  <c r="AA35" i="3"/>
  <c r="Z35" i="3"/>
  <c r="Y35" i="3"/>
  <c r="X35" i="3"/>
  <c r="W35" i="3"/>
  <c r="P35" i="3"/>
  <c r="AT34" i="3"/>
  <c r="AR34" i="3"/>
  <c r="AQ34" i="3"/>
  <c r="AP34" i="3"/>
  <c r="AO34" i="3"/>
  <c r="AN34" i="3"/>
  <c r="AM34" i="3"/>
  <c r="AL34" i="3"/>
  <c r="AK34" i="3"/>
  <c r="AJ34" i="3"/>
  <c r="AI34" i="3"/>
  <c r="AF34" i="3"/>
  <c r="AE34" i="3"/>
  <c r="AD34" i="3"/>
  <c r="AC34" i="3"/>
  <c r="AB34" i="3"/>
  <c r="AA34" i="3"/>
  <c r="Z34" i="3"/>
  <c r="Y34" i="3"/>
  <c r="X34" i="3"/>
  <c r="W34" i="3"/>
  <c r="P34" i="3"/>
  <c r="AT33" i="3"/>
  <c r="AR33" i="3"/>
  <c r="AQ33" i="3"/>
  <c r="AP33" i="3"/>
  <c r="AO33" i="3"/>
  <c r="AN33" i="3"/>
  <c r="AM33" i="3"/>
  <c r="AL33" i="3"/>
  <c r="AK33" i="3"/>
  <c r="AJ33" i="3"/>
  <c r="AI33" i="3"/>
  <c r="AF33" i="3"/>
  <c r="AE33" i="3"/>
  <c r="AD33" i="3"/>
  <c r="AC33" i="3"/>
  <c r="AB33" i="3"/>
  <c r="AA33" i="3"/>
  <c r="Z33" i="3"/>
  <c r="Y33" i="3"/>
  <c r="X33" i="3"/>
  <c r="W33" i="3"/>
  <c r="P33" i="3"/>
  <c r="AT32" i="3"/>
  <c r="AR32" i="3"/>
  <c r="AQ32" i="3"/>
  <c r="AP32" i="3"/>
  <c r="AO32" i="3"/>
  <c r="AN32" i="3"/>
  <c r="AM32" i="3"/>
  <c r="AL32" i="3"/>
  <c r="AK32" i="3"/>
  <c r="AJ32" i="3"/>
  <c r="AI32" i="3"/>
  <c r="AF32" i="3"/>
  <c r="AE32" i="3"/>
  <c r="AD32" i="3"/>
  <c r="AC32" i="3"/>
  <c r="AB32" i="3"/>
  <c r="AA32" i="3"/>
  <c r="Z32" i="3"/>
  <c r="Y32" i="3"/>
  <c r="X32" i="3"/>
  <c r="W32" i="3"/>
  <c r="P32" i="3"/>
  <c r="AT31" i="3"/>
  <c r="AR31" i="3"/>
  <c r="AQ31" i="3"/>
  <c r="AP31" i="3"/>
  <c r="AO31" i="3"/>
  <c r="AN31" i="3"/>
  <c r="AM31" i="3"/>
  <c r="AL31" i="3"/>
  <c r="AK31" i="3"/>
  <c r="AJ31" i="3"/>
  <c r="AI31" i="3"/>
  <c r="AF31" i="3"/>
  <c r="AE31" i="3"/>
  <c r="AD31" i="3"/>
  <c r="AC31" i="3"/>
  <c r="AB31" i="3"/>
  <c r="AA31" i="3"/>
  <c r="Z31" i="3"/>
  <c r="Y31" i="3"/>
  <c r="X31" i="3"/>
  <c r="W31" i="3"/>
  <c r="P31" i="3"/>
  <c r="AT30" i="3"/>
  <c r="AR30" i="3"/>
  <c r="AQ30" i="3"/>
  <c r="AP30" i="3"/>
  <c r="AO30" i="3"/>
  <c r="AN30" i="3"/>
  <c r="AM30" i="3"/>
  <c r="AL30" i="3"/>
  <c r="AK30" i="3"/>
  <c r="AJ30" i="3"/>
  <c r="AI30" i="3"/>
  <c r="AF30" i="3"/>
  <c r="AE30" i="3"/>
  <c r="AD30" i="3"/>
  <c r="AC30" i="3"/>
  <c r="AB30" i="3"/>
  <c r="AA30" i="3"/>
  <c r="Z30" i="3"/>
  <c r="Y30" i="3"/>
  <c r="X30" i="3"/>
  <c r="W30" i="3"/>
  <c r="P30" i="3"/>
  <c r="AT29" i="3"/>
  <c r="AR29" i="3"/>
  <c r="AQ29" i="3"/>
  <c r="AP29" i="3"/>
  <c r="AO29" i="3"/>
  <c r="AN29" i="3"/>
  <c r="AM29" i="3"/>
  <c r="AL29" i="3"/>
  <c r="AK29" i="3"/>
  <c r="AJ29" i="3"/>
  <c r="AI29" i="3"/>
  <c r="AF29" i="3"/>
  <c r="AE29" i="3"/>
  <c r="AD29" i="3"/>
  <c r="AC29" i="3"/>
  <c r="AB29" i="3"/>
  <c r="AA29" i="3"/>
  <c r="Z29" i="3"/>
  <c r="Y29" i="3"/>
  <c r="X29" i="3"/>
  <c r="W29" i="3"/>
  <c r="P29" i="3"/>
  <c r="AT28" i="3"/>
  <c r="AR28" i="3"/>
  <c r="AQ28" i="3"/>
  <c r="AP28" i="3"/>
  <c r="AO28" i="3"/>
  <c r="AN28" i="3"/>
  <c r="AM28" i="3"/>
  <c r="AL28" i="3"/>
  <c r="AK28" i="3"/>
  <c r="AJ28" i="3"/>
  <c r="AI28" i="3"/>
  <c r="AF28" i="3"/>
  <c r="AE28" i="3"/>
  <c r="AD28" i="3"/>
  <c r="AC28" i="3"/>
  <c r="AB28" i="3"/>
  <c r="AA28" i="3"/>
  <c r="Z28" i="3"/>
  <c r="Y28" i="3"/>
  <c r="X28" i="3"/>
  <c r="W28" i="3"/>
  <c r="P28" i="3"/>
  <c r="AT27" i="3"/>
  <c r="AR27" i="3"/>
  <c r="AQ27" i="3"/>
  <c r="AP27" i="3"/>
  <c r="AO27" i="3"/>
  <c r="AN27" i="3"/>
  <c r="AM27" i="3"/>
  <c r="AL27" i="3"/>
  <c r="AK27" i="3"/>
  <c r="AJ27" i="3"/>
  <c r="AI27" i="3"/>
  <c r="AF27" i="3"/>
  <c r="AE27" i="3"/>
  <c r="AD27" i="3"/>
  <c r="AC27" i="3"/>
  <c r="AB27" i="3"/>
  <c r="AA27" i="3"/>
  <c r="Z27" i="3"/>
  <c r="Y27" i="3"/>
  <c r="X27" i="3"/>
  <c r="W27" i="3"/>
  <c r="P27" i="3"/>
  <c r="AT26" i="3"/>
  <c r="AR26" i="3"/>
  <c r="AQ26" i="3"/>
  <c r="AP26" i="3"/>
  <c r="AO26" i="3"/>
  <c r="AN26" i="3"/>
  <c r="AM26" i="3"/>
  <c r="AL26" i="3"/>
  <c r="AK26" i="3"/>
  <c r="AJ26" i="3"/>
  <c r="AI26" i="3"/>
  <c r="AF26" i="3"/>
  <c r="AE26" i="3"/>
  <c r="AD26" i="3"/>
  <c r="AC26" i="3"/>
  <c r="AB26" i="3"/>
  <c r="AA26" i="3"/>
  <c r="Z26" i="3"/>
  <c r="Y26" i="3"/>
  <c r="X26" i="3"/>
  <c r="W26" i="3"/>
  <c r="P26" i="3"/>
  <c r="AT25" i="3"/>
  <c r="AR25" i="3"/>
  <c r="AQ25" i="3"/>
  <c r="AP25" i="3"/>
  <c r="AO25" i="3"/>
  <c r="AN25" i="3"/>
  <c r="AM25" i="3"/>
  <c r="AL25" i="3"/>
  <c r="AK25" i="3"/>
  <c r="AJ25" i="3"/>
  <c r="AI25" i="3"/>
  <c r="AF25" i="3"/>
  <c r="AE25" i="3"/>
  <c r="AD25" i="3"/>
  <c r="AC25" i="3"/>
  <c r="AB25" i="3"/>
  <c r="AA25" i="3"/>
  <c r="Z25" i="3"/>
  <c r="Y25" i="3"/>
  <c r="X25" i="3"/>
  <c r="W25" i="3"/>
  <c r="P25" i="3"/>
  <c r="AT24" i="3"/>
  <c r="AR24" i="3"/>
  <c r="AQ24" i="3"/>
  <c r="AP24" i="3"/>
  <c r="AO24" i="3"/>
  <c r="AN24" i="3"/>
  <c r="AM24" i="3"/>
  <c r="AL24" i="3"/>
  <c r="AK24" i="3"/>
  <c r="AJ24" i="3"/>
  <c r="AI24" i="3"/>
  <c r="AF24" i="3"/>
  <c r="AE24" i="3"/>
  <c r="AD24" i="3"/>
  <c r="AC24" i="3"/>
  <c r="AB24" i="3"/>
  <c r="AA24" i="3"/>
  <c r="Z24" i="3"/>
  <c r="Y24" i="3"/>
  <c r="X24" i="3"/>
  <c r="W24" i="3"/>
  <c r="P24" i="3"/>
  <c r="AT23" i="3"/>
  <c r="AR23" i="3"/>
  <c r="AQ23" i="3"/>
  <c r="AP23" i="3"/>
  <c r="AO23" i="3"/>
  <c r="AN23" i="3"/>
  <c r="AM23" i="3"/>
  <c r="AL23" i="3"/>
  <c r="AK23" i="3"/>
  <c r="AJ23" i="3"/>
  <c r="AI23" i="3"/>
  <c r="AF23" i="3"/>
  <c r="AE23" i="3"/>
  <c r="AD23" i="3"/>
  <c r="AC23" i="3"/>
  <c r="AB23" i="3"/>
  <c r="AA23" i="3"/>
  <c r="Z23" i="3"/>
  <c r="Y23" i="3"/>
  <c r="X23" i="3"/>
  <c r="W23" i="3"/>
  <c r="P23" i="3"/>
  <c r="AT22" i="3"/>
  <c r="AR22" i="3"/>
  <c r="AQ22" i="3"/>
  <c r="AP22" i="3"/>
  <c r="AO22" i="3"/>
  <c r="AN22" i="3"/>
  <c r="AM22" i="3"/>
  <c r="AL22" i="3"/>
  <c r="AK22" i="3"/>
  <c r="AJ22" i="3"/>
  <c r="AI22" i="3"/>
  <c r="AF22" i="3"/>
  <c r="AE22" i="3"/>
  <c r="AD22" i="3"/>
  <c r="AC22" i="3"/>
  <c r="AB22" i="3"/>
  <c r="AA22" i="3"/>
  <c r="Z22" i="3"/>
  <c r="Y22" i="3"/>
  <c r="X22" i="3"/>
  <c r="W22" i="3"/>
  <c r="P22" i="3"/>
  <c r="AT21" i="3"/>
  <c r="AR21" i="3"/>
  <c r="AQ21" i="3"/>
  <c r="AP21" i="3"/>
  <c r="AO21" i="3"/>
  <c r="AN21" i="3"/>
  <c r="AM21" i="3"/>
  <c r="AL21" i="3"/>
  <c r="AK21" i="3"/>
  <c r="AJ21" i="3"/>
  <c r="AI21" i="3"/>
  <c r="AF21" i="3"/>
  <c r="AE21" i="3"/>
  <c r="AD21" i="3"/>
  <c r="AC21" i="3"/>
  <c r="AB21" i="3"/>
  <c r="AA21" i="3"/>
  <c r="Z21" i="3"/>
  <c r="Y21" i="3"/>
  <c r="X21" i="3"/>
  <c r="W21" i="3"/>
  <c r="P21" i="3"/>
  <c r="AT20" i="3"/>
  <c r="AR20" i="3"/>
  <c r="AQ20" i="3"/>
  <c r="AP20" i="3"/>
  <c r="AO20" i="3"/>
  <c r="AN20" i="3"/>
  <c r="AM20" i="3"/>
  <c r="AL20" i="3"/>
  <c r="AK20" i="3"/>
  <c r="AJ20" i="3"/>
  <c r="AI20" i="3"/>
  <c r="AF20" i="3"/>
  <c r="AE20" i="3"/>
  <c r="AD20" i="3"/>
  <c r="AC20" i="3"/>
  <c r="AB20" i="3"/>
  <c r="AA20" i="3"/>
  <c r="Z20" i="3"/>
  <c r="Y20" i="3"/>
  <c r="X20" i="3"/>
  <c r="W20" i="3"/>
  <c r="P20" i="3"/>
  <c r="AT19" i="3"/>
  <c r="AR19" i="3"/>
  <c r="AQ19" i="3"/>
  <c r="AP19" i="3"/>
  <c r="AO19" i="3"/>
  <c r="AN19" i="3"/>
  <c r="AM19" i="3"/>
  <c r="AL19" i="3"/>
  <c r="AK19" i="3"/>
  <c r="AJ19" i="3"/>
  <c r="AI19" i="3"/>
  <c r="AF19" i="3"/>
  <c r="AE19" i="3"/>
  <c r="AD19" i="3"/>
  <c r="AC19" i="3"/>
  <c r="AB19" i="3"/>
  <c r="AA19" i="3"/>
  <c r="Z19" i="3"/>
  <c r="Y19" i="3"/>
  <c r="X19" i="3"/>
  <c r="W19" i="3"/>
  <c r="P19" i="3"/>
  <c r="AT18" i="3"/>
  <c r="AR18" i="3"/>
  <c r="AQ18" i="3"/>
  <c r="AP18" i="3"/>
  <c r="AO18" i="3"/>
  <c r="AN18" i="3"/>
  <c r="AM18" i="3"/>
  <c r="AL18" i="3"/>
  <c r="AK18" i="3"/>
  <c r="AJ18" i="3"/>
  <c r="AI18" i="3"/>
  <c r="AF18" i="3"/>
  <c r="AE18" i="3"/>
  <c r="AD18" i="3"/>
  <c r="AC18" i="3"/>
  <c r="AB18" i="3"/>
  <c r="AA18" i="3"/>
  <c r="Z18" i="3"/>
  <c r="Y18" i="3"/>
  <c r="X18" i="3"/>
  <c r="W18" i="3"/>
  <c r="P18" i="3"/>
  <c r="AT17" i="3"/>
  <c r="AR17" i="3"/>
  <c r="AQ17" i="3"/>
  <c r="AP17" i="3"/>
  <c r="AO17" i="3"/>
  <c r="AN17" i="3"/>
  <c r="AM17" i="3"/>
  <c r="AL17" i="3"/>
  <c r="AK17" i="3"/>
  <c r="AJ17" i="3"/>
  <c r="AI17" i="3"/>
  <c r="AF17" i="3"/>
  <c r="AE17" i="3"/>
  <c r="AD17" i="3"/>
  <c r="AC17" i="3"/>
  <c r="AB17" i="3"/>
  <c r="AA17" i="3"/>
  <c r="Z17" i="3"/>
  <c r="Y17" i="3"/>
  <c r="X17" i="3"/>
  <c r="W17" i="3"/>
  <c r="P17" i="3"/>
  <c r="AT16" i="3"/>
  <c r="AR16" i="3"/>
  <c r="AQ16" i="3"/>
  <c r="AP16" i="3"/>
  <c r="AO16" i="3"/>
  <c r="AN16" i="3"/>
  <c r="AM16" i="3"/>
  <c r="AL16" i="3"/>
  <c r="AK16" i="3"/>
  <c r="AJ16" i="3"/>
  <c r="AI16" i="3"/>
  <c r="AF16" i="3"/>
  <c r="AE16" i="3"/>
  <c r="AD16" i="3"/>
  <c r="AC16" i="3"/>
  <c r="AB16" i="3"/>
  <c r="AA16" i="3"/>
  <c r="Z16" i="3"/>
  <c r="Y16" i="3"/>
  <c r="X16" i="3"/>
  <c r="W16" i="3"/>
  <c r="P16" i="3"/>
  <c r="AT15" i="3"/>
  <c r="AR15" i="3"/>
  <c r="AQ15" i="3"/>
  <c r="AP15" i="3"/>
  <c r="AO15" i="3"/>
  <c r="AN15" i="3"/>
  <c r="AM15" i="3"/>
  <c r="AL15" i="3"/>
  <c r="AK15" i="3"/>
  <c r="AJ15" i="3"/>
  <c r="AI15" i="3"/>
  <c r="AF15" i="3"/>
  <c r="AE15" i="3"/>
  <c r="AD15" i="3"/>
  <c r="AC15" i="3"/>
  <c r="AB15" i="3"/>
  <c r="AA15" i="3"/>
  <c r="Z15" i="3"/>
  <c r="Y15" i="3"/>
  <c r="X15" i="3"/>
  <c r="W15" i="3"/>
  <c r="P15" i="3"/>
  <c r="AT14" i="3"/>
  <c r="AR14" i="3"/>
  <c r="AQ14" i="3"/>
  <c r="AP14" i="3"/>
  <c r="AO14" i="3"/>
  <c r="AN14" i="3"/>
  <c r="AM14" i="3"/>
  <c r="AL14" i="3"/>
  <c r="AK14" i="3"/>
  <c r="AJ14" i="3"/>
  <c r="AI14" i="3"/>
  <c r="AF14" i="3"/>
  <c r="AE14" i="3"/>
  <c r="AD14" i="3"/>
  <c r="AC14" i="3"/>
  <c r="AB14" i="3"/>
  <c r="AA14" i="3"/>
  <c r="Z14" i="3"/>
  <c r="Y14" i="3"/>
  <c r="X14" i="3"/>
  <c r="W14" i="3"/>
  <c r="P14" i="3"/>
  <c r="AT13" i="3"/>
  <c r="AR13" i="3"/>
  <c r="AQ13" i="3"/>
  <c r="AP13" i="3"/>
  <c r="AO13" i="3"/>
  <c r="AN13" i="3"/>
  <c r="AM13" i="3"/>
  <c r="AL13" i="3"/>
  <c r="AK13" i="3"/>
  <c r="AJ13" i="3"/>
  <c r="AI13" i="3"/>
  <c r="AF13" i="3"/>
  <c r="AE13" i="3"/>
  <c r="AD13" i="3"/>
  <c r="AC13" i="3"/>
  <c r="AB13" i="3"/>
  <c r="AA13" i="3"/>
  <c r="Z13" i="3"/>
  <c r="Y13" i="3"/>
  <c r="X13" i="3"/>
  <c r="W13" i="3"/>
  <c r="P13" i="3"/>
  <c r="AT12" i="3"/>
  <c r="AR12" i="3"/>
  <c r="AQ12" i="3"/>
  <c r="AP12" i="3"/>
  <c r="AO12" i="3"/>
  <c r="AN12" i="3"/>
  <c r="AM12" i="3"/>
  <c r="AL12" i="3"/>
  <c r="AK12" i="3"/>
  <c r="AJ12" i="3"/>
  <c r="AI12" i="3"/>
  <c r="AF12" i="3"/>
  <c r="AE12" i="3"/>
  <c r="AD12" i="3"/>
  <c r="AC12" i="3"/>
  <c r="AB12" i="3"/>
  <c r="AA12" i="3"/>
  <c r="Z12" i="3"/>
  <c r="Y12" i="3"/>
  <c r="X12" i="3"/>
  <c r="W12" i="3"/>
  <c r="P12" i="3"/>
  <c r="AT11" i="3"/>
  <c r="AR11" i="3"/>
  <c r="AQ11" i="3"/>
  <c r="AP11" i="3"/>
  <c r="AO11" i="3"/>
  <c r="AN11" i="3"/>
  <c r="AM11" i="3"/>
  <c r="AL11" i="3"/>
  <c r="AK11" i="3"/>
  <c r="AJ11" i="3"/>
  <c r="AI11" i="3"/>
  <c r="AF11" i="3"/>
  <c r="AE11" i="3"/>
  <c r="AD11" i="3"/>
  <c r="AC11" i="3"/>
  <c r="AB11" i="3"/>
  <c r="AA11" i="3"/>
  <c r="Z11" i="3"/>
  <c r="Y11" i="3"/>
  <c r="X11" i="3"/>
  <c r="W11" i="3"/>
  <c r="P11" i="3"/>
  <c r="AT10" i="3"/>
  <c r="AR10" i="3"/>
  <c r="AQ10" i="3"/>
  <c r="AP10" i="3"/>
  <c r="AO10" i="3"/>
  <c r="AN10" i="3"/>
  <c r="AM10" i="3"/>
  <c r="AL10" i="3"/>
  <c r="AK10" i="3"/>
  <c r="AJ10" i="3"/>
  <c r="AI10" i="3"/>
  <c r="AF10" i="3"/>
  <c r="AE10" i="3"/>
  <c r="AD10" i="3"/>
  <c r="AC10" i="3"/>
  <c r="AB10" i="3"/>
  <c r="AA10" i="3"/>
  <c r="Z10" i="3"/>
  <c r="Y10" i="3"/>
  <c r="X10" i="3"/>
  <c r="W10" i="3"/>
  <c r="P10" i="3"/>
  <c r="AT9" i="3"/>
  <c r="AR9" i="3"/>
  <c r="AQ9" i="3"/>
  <c r="AP9" i="3"/>
  <c r="AO9" i="3"/>
  <c r="AN9" i="3"/>
  <c r="AM9" i="3"/>
  <c r="AL9" i="3"/>
  <c r="AK9" i="3"/>
  <c r="AJ9" i="3"/>
  <c r="AI9" i="3"/>
  <c r="AF9" i="3"/>
  <c r="AE9" i="3"/>
  <c r="AD9" i="3"/>
  <c r="AC9" i="3"/>
  <c r="AB9" i="3"/>
  <c r="AA9" i="3"/>
  <c r="Z9" i="3"/>
  <c r="Y9" i="3"/>
  <c r="X9" i="3"/>
  <c r="W9" i="3"/>
  <c r="P9" i="3"/>
  <c r="AT8" i="3"/>
  <c r="AR8" i="3"/>
  <c r="AQ8" i="3"/>
  <c r="AP8" i="3"/>
  <c r="AO8" i="3"/>
  <c r="AN8" i="3"/>
  <c r="AM8" i="3"/>
  <c r="AL8" i="3"/>
  <c r="AK8" i="3"/>
  <c r="AJ8" i="3"/>
  <c r="AI8" i="3"/>
  <c r="AF8" i="3"/>
  <c r="AE8" i="3"/>
  <c r="AD8" i="3"/>
  <c r="AC8" i="3"/>
  <c r="AB8" i="3"/>
  <c r="AA8" i="3"/>
  <c r="Z8" i="3"/>
  <c r="Y8" i="3"/>
  <c r="X8" i="3"/>
  <c r="W8" i="3"/>
  <c r="P8" i="3"/>
  <c r="AT7" i="3"/>
  <c r="AR7" i="3"/>
  <c r="AQ7" i="3"/>
  <c r="AP7" i="3"/>
  <c r="AO7" i="3"/>
  <c r="AN7" i="3"/>
  <c r="AM7" i="3"/>
  <c r="AL7" i="3"/>
  <c r="AK7" i="3"/>
  <c r="AJ7" i="3"/>
  <c r="AI7" i="3"/>
  <c r="AF7" i="3"/>
  <c r="AE7" i="3"/>
  <c r="AD7" i="3"/>
  <c r="AC7" i="3"/>
  <c r="AB7" i="3"/>
  <c r="AA7" i="3"/>
  <c r="Z7" i="3"/>
  <c r="Y7" i="3"/>
  <c r="X7" i="3"/>
  <c r="W7" i="3"/>
  <c r="P7" i="3"/>
  <c r="AT6" i="3"/>
  <c r="AR6" i="3"/>
  <c r="AQ6" i="3"/>
  <c r="AP6" i="3"/>
  <c r="AO6" i="3"/>
  <c r="AN6" i="3"/>
  <c r="AM6" i="3"/>
  <c r="AL6" i="3"/>
  <c r="AK6" i="3"/>
  <c r="AJ6" i="3"/>
  <c r="AI6" i="3"/>
  <c r="AF6" i="3"/>
  <c r="AE6" i="3"/>
  <c r="AD6" i="3"/>
  <c r="AC6" i="3"/>
  <c r="AB6" i="3"/>
  <c r="AA6" i="3"/>
  <c r="Z6" i="3"/>
  <c r="Y6" i="3"/>
  <c r="X6" i="3"/>
  <c r="W6" i="3"/>
  <c r="P6" i="3"/>
  <c r="AT5" i="3"/>
  <c r="AR5" i="3"/>
  <c r="AQ5" i="3"/>
  <c r="AP5" i="3"/>
  <c r="AO5" i="3"/>
  <c r="AN5" i="3"/>
  <c r="AM5" i="3"/>
  <c r="AL5" i="3"/>
  <c r="AK5" i="3"/>
  <c r="AJ5" i="3"/>
  <c r="AI5" i="3"/>
  <c r="AF5" i="3"/>
  <c r="AE5" i="3"/>
  <c r="AD5" i="3"/>
  <c r="AC5" i="3"/>
  <c r="AB5" i="3"/>
  <c r="AA5" i="3"/>
  <c r="Z5" i="3"/>
  <c r="Y5" i="3"/>
  <c r="X5" i="3"/>
  <c r="W5" i="3"/>
  <c r="P5" i="3"/>
  <c r="AT4" i="3"/>
  <c r="AR4" i="3"/>
  <c r="AQ4" i="3"/>
  <c r="AP4" i="3"/>
  <c r="AO4" i="3"/>
  <c r="AN4" i="3"/>
  <c r="AM4" i="3"/>
  <c r="AL4" i="3"/>
  <c r="AK4" i="3"/>
  <c r="AJ4" i="3"/>
  <c r="AI4" i="3"/>
  <c r="AF4" i="3"/>
  <c r="AE4" i="3"/>
  <c r="AD4" i="3"/>
  <c r="AC4" i="3"/>
  <c r="AB4" i="3"/>
  <c r="AA4" i="3"/>
  <c r="Z4" i="3"/>
  <c r="Y4" i="3"/>
  <c r="X4" i="3"/>
  <c r="W4" i="3"/>
  <c r="P4" i="3"/>
  <c r="AT3" i="3"/>
  <c r="AR3" i="3"/>
  <c r="AQ3" i="3"/>
  <c r="AP3" i="3"/>
  <c r="AO3" i="3"/>
  <c r="AN3" i="3"/>
  <c r="AM3" i="3"/>
  <c r="AL3" i="3"/>
  <c r="AK3" i="3"/>
  <c r="AJ3" i="3"/>
  <c r="AI3" i="3"/>
  <c r="AF3" i="3"/>
  <c r="AE3" i="3"/>
  <c r="AD3" i="3"/>
  <c r="AC3" i="3"/>
  <c r="AB3" i="3"/>
  <c r="AA3" i="3"/>
  <c r="Z3" i="3"/>
  <c r="Y3" i="3"/>
  <c r="X3" i="3"/>
  <c r="W3" i="3"/>
  <c r="P3" i="3"/>
  <c r="K15" i="2"/>
  <c r="J15" i="2"/>
  <c r="I15" i="2"/>
  <c r="H15" i="2"/>
  <c r="G15" i="2"/>
  <c r="F15" i="2"/>
  <c r="E15" i="2"/>
  <c r="D15" i="2"/>
  <c r="C15" i="2"/>
  <c r="B15" i="2"/>
  <c r="K14" i="2"/>
  <c r="J14" i="2"/>
  <c r="I14" i="2"/>
  <c r="H14" i="2"/>
  <c r="G14" i="2"/>
  <c r="F14" i="2"/>
  <c r="E14" i="2"/>
  <c r="D14" i="2"/>
  <c r="C14" i="2"/>
  <c r="B14" i="2"/>
  <c r="K13" i="2"/>
  <c r="J13" i="2"/>
  <c r="I13" i="2"/>
  <c r="H13" i="2"/>
  <c r="G13" i="2"/>
  <c r="F13" i="2"/>
  <c r="E13" i="2"/>
  <c r="D13" i="2"/>
  <c r="C13" i="2"/>
  <c r="B13" i="2"/>
  <c r="K12" i="2"/>
  <c r="J12" i="2"/>
  <c r="I12" i="2"/>
  <c r="H12" i="2"/>
  <c r="G12" i="2"/>
  <c r="F12" i="2"/>
  <c r="E12" i="2"/>
  <c r="D12" i="2"/>
  <c r="C12" i="2"/>
  <c r="B12" i="2"/>
  <c r="K11" i="2"/>
  <c r="J11" i="2"/>
  <c r="I11" i="2"/>
  <c r="H11" i="2"/>
  <c r="G11" i="2"/>
  <c r="F11" i="2"/>
  <c r="E11" i="2"/>
  <c r="D11" i="2"/>
  <c r="C11" i="2"/>
  <c r="B11" i="2"/>
  <c r="K10" i="2"/>
  <c r="J10" i="2"/>
  <c r="I10" i="2"/>
  <c r="H10" i="2"/>
  <c r="G10" i="2"/>
  <c r="F10" i="2"/>
  <c r="E10" i="2"/>
  <c r="D10" i="2"/>
  <c r="C10" i="2"/>
  <c r="B10" i="2"/>
  <c r="K9" i="2"/>
  <c r="J9" i="2"/>
  <c r="I9" i="2"/>
  <c r="H9" i="2"/>
  <c r="G9" i="2"/>
  <c r="F9" i="2"/>
  <c r="E9" i="2"/>
  <c r="D9" i="2"/>
  <c r="C9" i="2"/>
  <c r="B9" i="2"/>
  <c r="K8" i="2"/>
  <c r="J8" i="2"/>
  <c r="I8" i="2"/>
  <c r="H8" i="2"/>
  <c r="G8" i="2"/>
  <c r="F8" i="2"/>
  <c r="E8" i="2"/>
  <c r="D8" i="2"/>
  <c r="C8" i="2"/>
  <c r="B8" i="2"/>
  <c r="K7" i="2"/>
  <c r="J7" i="2"/>
  <c r="I7" i="2"/>
  <c r="H7" i="2"/>
  <c r="G7" i="2"/>
  <c r="F7" i="2"/>
  <c r="E7" i="2"/>
  <c r="D7" i="2"/>
  <c r="C7" i="2"/>
  <c r="B7" i="2"/>
  <c r="K6" i="2"/>
  <c r="J6" i="2"/>
  <c r="I6" i="2"/>
  <c r="H6" i="2"/>
  <c r="G6" i="2"/>
  <c r="F6" i="2"/>
  <c r="E6" i="2"/>
  <c r="D6" i="2"/>
  <c r="C6" i="2"/>
  <c r="B6" i="2"/>
  <c r="K5" i="2"/>
  <c r="J5" i="2"/>
  <c r="I5" i="2"/>
  <c r="H5" i="2"/>
  <c r="G5" i="2"/>
  <c r="F5" i="2"/>
  <c r="E5" i="2"/>
  <c r="D5" i="2"/>
  <c r="C5" i="2"/>
  <c r="B5" i="2"/>
  <c r="K4" i="2"/>
  <c r="J4" i="2"/>
  <c r="I4" i="2"/>
  <c r="H4" i="2"/>
  <c r="G4" i="2"/>
  <c r="F4" i="2"/>
  <c r="E4" i="2"/>
  <c r="D4" i="2"/>
  <c r="C4" i="2"/>
  <c r="B4" i="2"/>
  <c r="K3" i="2"/>
  <c r="J3" i="2"/>
  <c r="I3" i="2"/>
  <c r="H3" i="2"/>
  <c r="G3" i="2"/>
  <c r="F3" i="2"/>
  <c r="E3" i="2"/>
  <c r="D3" i="2"/>
  <c r="C3" i="2"/>
  <c r="B3" i="2"/>
  <c r="M6" i="2" l="1"/>
  <c r="AS37" i="3"/>
  <c r="AS69" i="3"/>
  <c r="AS31" i="3"/>
  <c r="AS67" i="3"/>
  <c r="AS45" i="3"/>
  <c r="AS35" i="3"/>
  <c r="AS38" i="3"/>
  <c r="AS36" i="3"/>
  <c r="AS71" i="3"/>
  <c r="AS34" i="3"/>
  <c r="AS33" i="3"/>
  <c r="AS49" i="3"/>
  <c r="AS53" i="3"/>
  <c r="AS24" i="3"/>
  <c r="AS77" i="3"/>
  <c r="C17" i="2"/>
  <c r="AS26" i="3"/>
  <c r="AS43" i="3"/>
  <c r="AS51" i="3"/>
  <c r="AS4" i="3"/>
  <c r="AS9" i="3"/>
  <c r="AS5" i="3"/>
  <c r="AS40" i="3"/>
  <c r="AS65" i="3"/>
  <c r="AS78" i="3"/>
  <c r="I17" i="2"/>
  <c r="J17" i="2"/>
  <c r="AS27" i="3"/>
  <c r="L8" i="2"/>
  <c r="L7" i="2"/>
  <c r="AS6" i="3"/>
  <c r="L15" i="2"/>
  <c r="L25" i="2" s="1"/>
  <c r="AS80" i="3"/>
  <c r="AS79" i="3"/>
  <c r="AS17" i="3"/>
  <c r="F17" i="2"/>
  <c r="AS54" i="3"/>
  <c r="AS25" i="3"/>
  <c r="AS13" i="3"/>
  <c r="D17" i="2"/>
  <c r="AS56" i="3"/>
  <c r="AS29" i="3"/>
  <c r="L6" i="2"/>
  <c r="N6" i="2" s="1"/>
  <c r="AS14" i="3"/>
  <c r="E17" i="2"/>
  <c r="AS63" i="3"/>
  <c r="AS72" i="3"/>
  <c r="AS66" i="3"/>
  <c r="AS62" i="3"/>
  <c r="AS41" i="3"/>
  <c r="AS42" i="3"/>
  <c r="G17" i="2"/>
  <c r="H17" i="2"/>
  <c r="L11" i="2"/>
  <c r="L12" i="2"/>
  <c r="AS8" i="3"/>
  <c r="L14" i="2"/>
  <c r="L4" i="2"/>
  <c r="AS70" i="3"/>
  <c r="AS50" i="3"/>
  <c r="AS74" i="3"/>
  <c r="AS73" i="3"/>
  <c r="AS58" i="3"/>
  <c r="AS52" i="3"/>
  <c r="AS44" i="3"/>
  <c r="AS47" i="3"/>
  <c r="AS59" i="3"/>
  <c r="AS55" i="3"/>
  <c r="AS32" i="3"/>
  <c r="AS48" i="3"/>
  <c r="AS23" i="3"/>
  <c r="L13" i="2"/>
  <c r="L32" i="2"/>
  <c r="L9" i="2"/>
  <c r="AS76" i="3"/>
  <c r="AS68" i="3"/>
  <c r="AS75" i="3"/>
  <c r="AS60" i="3"/>
  <c r="AS64" i="3"/>
  <c r="AS57" i="3"/>
  <c r="AS46" i="3"/>
  <c r="AS11" i="3"/>
  <c r="AS39" i="3"/>
  <c r="AS30" i="3"/>
  <c r="AS18" i="3"/>
  <c r="AS28" i="3"/>
  <c r="AS22" i="3"/>
  <c r="AS15" i="3"/>
  <c r="AS19" i="3"/>
  <c r="K17" i="2"/>
  <c r="AS21" i="3"/>
  <c r="AS20" i="3"/>
  <c r="AS16" i="3"/>
  <c r="AS61" i="3"/>
  <c r="AS12" i="3"/>
  <c r="AS10" i="3"/>
  <c r="AS7" i="3"/>
  <c r="L5" i="2"/>
  <c r="N5" i="2" s="1"/>
  <c r="AS3" i="3"/>
  <c r="L23" i="4"/>
  <c r="L22" i="4"/>
  <c r="L21" i="4"/>
  <c r="L20" i="4"/>
  <c r="L19" i="4"/>
  <c r="L18" i="4"/>
  <c r="K24" i="4"/>
  <c r="M17" i="4"/>
  <c r="L16" i="4"/>
  <c r="L15" i="4"/>
  <c r="L14" i="4"/>
  <c r="L13" i="4"/>
  <c r="L12" i="4"/>
  <c r="L11" i="4"/>
  <c r="L10" i="4"/>
  <c r="M9" i="4"/>
  <c r="N9" i="4" s="1"/>
  <c r="O9" i="4" s="1"/>
  <c r="P9" i="4" s="1"/>
  <c r="Q9" i="4" s="1"/>
  <c r="R9" i="4" s="1"/>
  <c r="S9" i="4" s="1"/>
  <c r="L8" i="4"/>
  <c r="L7" i="4"/>
  <c r="L6" i="4"/>
  <c r="L5" i="4"/>
  <c r="L4" i="4"/>
  <c r="L3" i="4"/>
  <c r="N10" i="2"/>
  <c r="L10" i="2"/>
  <c r="L3" i="2"/>
  <c r="B17" i="2"/>
  <c r="N17" i="4" l="1"/>
  <c r="L33" i="2"/>
  <c r="L31" i="2"/>
  <c r="L17" i="2"/>
  <c r="L19" i="2" s="1"/>
  <c r="L24" i="2" s="1"/>
  <c r="M20" i="4"/>
  <c r="M23" i="4"/>
  <c r="M22" i="4"/>
  <c r="M21" i="4"/>
  <c r="M19" i="4"/>
  <c r="M16" i="4"/>
  <c r="M15" i="4"/>
  <c r="M14" i="4"/>
  <c r="M13" i="4"/>
  <c r="M12" i="4"/>
  <c r="M11" i="4"/>
  <c r="M10" i="4"/>
  <c r="M8" i="4"/>
  <c r="M7" i="4"/>
  <c r="M6" i="4"/>
  <c r="M5" i="4"/>
  <c r="M4" i="4"/>
  <c r="L24" i="4"/>
  <c r="M3" i="4"/>
  <c r="M18" i="4"/>
  <c r="J9" i="4"/>
  <c r="T9" i="4"/>
  <c r="O17" i="4" l="1"/>
  <c r="N20" i="4"/>
  <c r="N23" i="4"/>
  <c r="N22" i="4"/>
  <c r="N21" i="4"/>
  <c r="N19" i="4"/>
  <c r="N16" i="4"/>
  <c r="N15" i="4"/>
  <c r="N14" i="4"/>
  <c r="N13" i="4"/>
  <c r="N12" i="4"/>
  <c r="N11" i="4"/>
  <c r="N10" i="4"/>
  <c r="N8" i="4"/>
  <c r="N7" i="4"/>
  <c r="N6" i="4"/>
  <c r="N5" i="4"/>
  <c r="N4" i="4"/>
  <c r="N3" i="4"/>
  <c r="M24" i="4"/>
  <c r="N18" i="4"/>
  <c r="P17" i="4" l="1"/>
  <c r="O20" i="4"/>
  <c r="P20" i="4" s="1"/>
  <c r="O18" i="4"/>
  <c r="O23" i="4"/>
  <c r="O22" i="4"/>
  <c r="O21" i="4"/>
  <c r="O19" i="4"/>
  <c r="O16" i="4"/>
  <c r="O15" i="4"/>
  <c r="O14" i="4"/>
  <c r="O13" i="4"/>
  <c r="O12" i="4"/>
  <c r="O11" i="4"/>
  <c r="O10" i="4"/>
  <c r="O8" i="4"/>
  <c r="O7" i="4"/>
  <c r="O6" i="4"/>
  <c r="O5" i="4"/>
  <c r="O4" i="4"/>
  <c r="O3" i="4"/>
  <c r="N24" i="4"/>
  <c r="Q20" i="4" l="1"/>
  <c r="Q17" i="4"/>
  <c r="P18" i="4"/>
  <c r="P23" i="4"/>
  <c r="P22" i="4"/>
  <c r="P21" i="4"/>
  <c r="P19" i="4"/>
  <c r="P16" i="4"/>
  <c r="P15" i="4"/>
  <c r="P14" i="4"/>
  <c r="P13" i="4"/>
  <c r="P12" i="4"/>
  <c r="P11" i="4"/>
  <c r="P10" i="4"/>
  <c r="P8" i="4"/>
  <c r="P7" i="4"/>
  <c r="P6" i="4"/>
  <c r="P5" i="4"/>
  <c r="P4" i="4"/>
  <c r="P3" i="4"/>
  <c r="O24" i="4"/>
  <c r="R20" i="4" l="1"/>
  <c r="R17" i="4"/>
  <c r="Q18" i="4"/>
  <c r="Q23" i="4"/>
  <c r="Q22" i="4"/>
  <c r="Q21" i="4"/>
  <c r="Q19" i="4"/>
  <c r="Q16" i="4"/>
  <c r="Q15" i="4"/>
  <c r="Q14" i="4"/>
  <c r="Q13" i="4"/>
  <c r="Q12" i="4"/>
  <c r="Q11" i="4"/>
  <c r="Q10" i="4"/>
  <c r="Q8" i="4"/>
  <c r="Q7" i="4"/>
  <c r="Q6" i="4"/>
  <c r="Q5" i="4"/>
  <c r="Q4" i="4"/>
  <c r="Q3" i="4"/>
  <c r="P24" i="4"/>
  <c r="S20" i="4" l="1"/>
  <c r="S17" i="4"/>
  <c r="R18" i="4"/>
  <c r="R23" i="4"/>
  <c r="R22" i="4"/>
  <c r="R21" i="4"/>
  <c r="R19" i="4"/>
  <c r="R16" i="4"/>
  <c r="R15" i="4"/>
  <c r="R14" i="4"/>
  <c r="R13" i="4"/>
  <c r="R12" i="4"/>
  <c r="R11" i="4"/>
  <c r="R10" i="4"/>
  <c r="R8" i="4"/>
  <c r="R7" i="4"/>
  <c r="R6" i="4"/>
  <c r="R5" i="4"/>
  <c r="R4" i="4"/>
  <c r="R3" i="4"/>
  <c r="Q24" i="4"/>
  <c r="J20" i="4" l="1"/>
  <c r="T20" i="4"/>
  <c r="T17" i="4"/>
  <c r="J17" i="4"/>
  <c r="S18" i="4"/>
  <c r="S23" i="4"/>
  <c r="S22" i="4"/>
  <c r="S21" i="4"/>
  <c r="S19" i="4"/>
  <c r="S16" i="4"/>
  <c r="S15" i="4"/>
  <c r="S14" i="4"/>
  <c r="S13" i="4"/>
  <c r="S12" i="4"/>
  <c r="S11" i="4"/>
  <c r="S10" i="4"/>
  <c r="S8" i="4"/>
  <c r="S7" i="4"/>
  <c r="S6" i="4"/>
  <c r="S5" i="4"/>
  <c r="S4" i="4"/>
  <c r="R24" i="4"/>
  <c r="S3" i="4"/>
  <c r="J3" i="4" s="1"/>
  <c r="J18" i="4" l="1"/>
  <c r="T18" i="4"/>
  <c r="T19" i="4"/>
  <c r="J19" i="4"/>
  <c r="T14" i="4"/>
  <c r="J14" i="4"/>
  <c r="T3" i="4"/>
  <c r="S24" i="4"/>
  <c r="T23" i="4"/>
  <c r="J23" i="4"/>
  <c r="T22" i="4"/>
  <c r="J22" i="4"/>
  <c r="T21" i="4"/>
  <c r="J21" i="4"/>
  <c r="T16" i="4"/>
  <c r="J16" i="4"/>
  <c r="T15" i="4"/>
  <c r="J15" i="4"/>
  <c r="T13" i="4"/>
  <c r="J13" i="4"/>
  <c r="T12" i="4"/>
  <c r="J12" i="4"/>
  <c r="T11" i="4"/>
  <c r="J11" i="4"/>
  <c r="T10" i="4"/>
  <c r="J10" i="4"/>
  <c r="T8" i="4"/>
  <c r="J8" i="4"/>
  <c r="T7" i="4"/>
  <c r="J7" i="4"/>
  <c r="T6" i="4"/>
  <c r="J6" i="4"/>
  <c r="T5" i="4"/>
  <c r="J5" i="4"/>
  <c r="T4" i="4"/>
  <c r="J4" i="4"/>
  <c r="J24" i="4" l="1"/>
  <c r="T24" i="4"/>
  <c r="M14" i="2" s="1"/>
  <c r="N14" i="2" s="1"/>
</calcChain>
</file>

<file path=xl/sharedStrings.xml><?xml version="1.0" encoding="utf-8"?>
<sst xmlns="http://schemas.openxmlformats.org/spreadsheetml/2006/main" count="533" uniqueCount="471">
  <si>
    <t>INSTRUCTIONS</t>
  </si>
  <si>
    <t>1. This workbook constitutes the required format for the Pricing Proposal (Part 3) described in Section 23 of the RFP.</t>
  </si>
  <si>
    <t>2. Vendors must complete ALL tabs in this workbook. Incomplete submissions may be deemed non-responsive.</t>
  </si>
  <si>
    <t>3. All pricing must be in US Dollars (USD).</t>
  </si>
  <si>
    <t>4. Do not add, delete, rename, or reorder workbook tabs or required columns. Do not insert or delete rows except where a section explicitly states “Additional Rows Permitted.” Use the reserved rows provided in the Detailed Cost Breakdown and Assumptions Register.</t>
  </si>
  <si>
    <t>6. Year 1 = Implementation through Go-Live. Years 2–10 = Post-Go-Live operations.</t>
  </si>
  <si>
    <t>7. Submit this workbook as a separate file from the Technical Proposal. Including pricing data in the Technical Proposal will result in immediate disqualification (PF-09).</t>
  </si>
  <si>
    <t>MANDATORY FINANCIAL PROTECTIVE CLAUSES</t>
  </si>
  <si>
    <t>By submitting pricing in this template, Vendor agrees to the following terms:</t>
  </si>
  <si>
    <t>1. PRICE ESCALATION CAP</t>
  </si>
  <si>
    <t>2. FIXED FULLY BURDENED HOURLY RATES</t>
  </si>
  <si>
    <t>All hourly rates provided in the Rate Card tab shall remain fixed for the first 36 months of the contract. After Month 36, rates are subject to the same escalation cap defined above. Rates are fully burdened (inclusive of travel, per diem, overhead, and profit).</t>
  </si>
  <si>
    <t>3. NO HIDDEN FEES</t>
  </si>
  <si>
    <t>Vendor warrants that all costs required to deliver the solution as proposed are captured in this pricing template. Any cost not disclosed in this template that is later determined to be necessary for the solution to function as proposed shall be borne by the Vendor at no additional cost to the Commission.</t>
  </si>
  <si>
    <t>4. DATA EXTRACTION AT TERMINATION</t>
  </si>
  <si>
    <t>Upon contract termination or expiration, Vendor shall provide all Commission data in a standard, machine-readable format (CSV, JSON, or SQL dump) at no additional cost. Data extraction assistance beyond standard export shall be priced in the Rate Card.</t>
  </si>
  <si>
    <t>5. FHWA-ELIGIBLE COST IDENTIFICATION</t>
  </si>
  <si>
    <t>Vendor shall identify in the 'FHWA Eligible' column of the Detailed Cost Breakdown tab which costs are eligible for Federal Highway Administration reimbursement. The Commission makes no guarantee of FHWA funding availability.</t>
  </si>
  <si>
    <t>• Section 24: Standard Terms &amp; Conditions</t>
  </si>
  <si>
    <t>• Exhibit B: Vendor Compliance Response Matrix (Cost Impact column)</t>
  </si>
  <si>
    <t>• Exhibit C: Integration Inventory</t>
  </si>
  <si>
    <t>• Exhibit G: Proposal Submission Checklist (Part 3)</t>
  </si>
  <si>
    <t>ANNUAL ESCALATION CONTROL</t>
  </si>
  <si>
    <t>Any Detailed Cost Breakdown line marked REVIEW must be corrected or accompanied by a Procurement-approved explanation.</t>
  </si>
  <si>
    <t>ASSUMPTIONS REGISTER — MANDATORY</t>
  </si>
  <si>
    <t>Complete the Assumptions Register for every assumption, dependency, exclusion, constraint, or qualification affecting scope, price, schedule, security, performance, acceptance, third parties, or Commission responsibilities.</t>
  </si>
  <si>
    <t>Every Additional, Optional, or Unknown cost-impact response must reference the corresponding register entry and detailed pricing line.</t>
  </si>
  <si>
    <t>If none exist, enter “None” in ADE-001 Description; do not leave the tab blank.</t>
  </si>
  <si>
    <t>Undisclosed qualifications may not be used after award to justify additional charges, delay, reduced scope, or reduced performance except through a Commission-approved written change.</t>
  </si>
  <si>
    <t>WORKBOOK STRUCTURE</t>
  </si>
  <si>
    <t>Additional rows are permitted only in the Rate Card below the listed roles and in a section expressly labeled “Additional Rows Permitted.”</t>
  </si>
  <si>
    <t>When adding an authorized row, Vendor must copy all applicable formulas, formats, validations, and required fields from the preceding row.</t>
  </si>
  <si>
    <t>All other structural changes require prior written authorization from DRJTBC through the formal question-and-addendum process.</t>
  </si>
  <si>
    <t>INTERFACE IDENTIFIERS</t>
  </si>
  <si>
    <t>INT-* identifies a specific interface to be priced. INTR-* identifies general integration requirements that may apply to multiple interfaces. Vendors must complete both response obligations.</t>
  </si>
  <si>
    <t>DATA MIGRATION VOLUME UNCERTAINTY</t>
  </si>
  <si>
    <t>Where DRJTBC volumes are unknown, Vendor must provide assumed volume, included volume, unit basis, and binding unit rate for excess volume for every migration object.</t>
  </si>
  <si>
    <t>Base pricing must include the prescribed profiling, mock, UAT, rehearsal, production, and reconciliation cycles stated on the Data Migration Pricing tab.</t>
  </si>
  <si>
    <t>Any post-discovery price adjustment requires the submitted unit rates and prior written DRJTBC approval.</t>
  </si>
  <si>
    <t>Vendor may not rely on an undisclosed volume, source, quality, or ownership assumption to obtain additional compensation or schedule relief.</t>
  </si>
  <si>
    <t>CALCULATED CELLS: Do not overwrite formula-driven summary, total, variance, escalation, or supporting-schedule roll-up cells.</t>
  </si>
  <si>
    <t>COMPLETENESS CONTROL: The 10-Year TCO Summary displays INCOMPLETE while TCO is zero and REVIEW REQUIRED while key supporting schedules do not reconcile.</t>
  </si>
  <si>
    <t>Integration Pricing now lists all 21 specific interface IDs in RFP Exhibit C. Include each interface in the base implementation price unless expressly designated optional in the RFP. Inclusions bundled with another line must show $0 here and identify the host cost category in prerequisites / assumptions.</t>
  </si>
  <si>
    <t>Use fixed-fee implementation pricing per RFP Section 23; report any annual interface support in Integration Pricing and Detailed Cost Breakdown without double-counting. Vendor-controlled recurring escalation is capped at the lesser of CPI-U or 3%; publisher-controlled fees use the separately identified normalization treatment.</t>
  </si>
  <si>
    <t>Confirm reconciliation using 10-Year TCO Summary, column N integration variance. Integration Pricing is a supporting schedule; pricing must be present in Detailed Cost Breakdown for the formula-driven 10-year TCO.</t>
  </si>
  <si>
    <t>Every used Detailed Cost Breakdown row must have a valid Cost Category, Cost Status, and ten numeric annual prices. Use 0 for years with no charge. Publisher-Controlled and Other / Explain require review.</t>
  </si>
  <si>
    <t>Cost Category</t>
  </si>
  <si>
    <t>Year 1
(Go-Live)</t>
  </si>
  <si>
    <t>Year 2</t>
  </si>
  <si>
    <t>Year 3</t>
  </si>
  <si>
    <t>Year 4</t>
  </si>
  <si>
    <t>Year 5</t>
  </si>
  <si>
    <t>Year 6</t>
  </si>
  <si>
    <t>Year 7</t>
  </si>
  <si>
    <t>Year 8</t>
  </si>
  <si>
    <t>Year 9</t>
  </si>
  <si>
    <t>Year 10</t>
  </si>
  <si>
    <t>10-Year
Cumulative</t>
  </si>
  <si>
    <t>Supporting Schedule Total</t>
  </si>
  <si>
    <t>Variance / Unreconciled</t>
  </si>
  <si>
    <t>SaaS Subscription / Licensing</t>
  </si>
  <si>
    <t>Implementation &amp; Configuration Services</t>
  </si>
  <si>
    <t>Data Migration (Active/Open Data — Day 1)</t>
  </si>
  <si>
    <t>Historical Data Import Templates &amp; Process</t>
  </si>
  <si>
    <t>Document/Attachment Migration Templates</t>
  </si>
  <si>
    <t>External Collaboration Portal (Setup, Licensing, Integration)</t>
  </si>
  <si>
    <t>BI/Reporting Interoperability</t>
  </si>
  <si>
    <t>Integration Build &amp; Monitoring (see Integration Pricing tab)</t>
  </si>
  <si>
    <t>Organizational Change Management &amp; Training</t>
  </si>
  <si>
    <t>Ongoing Support &amp; Maintenance</t>
  </si>
  <si>
    <t>Hosting &amp; Cloud Infrastructure (incl. DR)</t>
  </si>
  <si>
    <t>Integration Maintenance (all Exhibit C interfaces)</t>
  </si>
  <si>
    <t>Optional: Additional Modules / Future Enhancements</t>
  </si>
  <si>
    <t>TOTAL ANNUAL COST</t>
  </si>
  <si>
    <t>ENTRY RULE</t>
  </si>
  <si>
    <t>Price all 21 interfaces, including explicit zero and bundled explanations. Map build costs to Year 1. Map Integration Pricing K:S to Detailed Cost Breakdown Years 2-10 under Integration Maintenance. Classify every used cost row and enter numeric amounts, including 0, for all ten years. See column AF for required corrections.</t>
  </si>
  <si>
    <t>Line Item Description</t>
  </si>
  <si>
    <t>Unit Type</t>
  </si>
  <si>
    <t>Quantity</t>
  </si>
  <si>
    <t>Unit Price</t>
  </si>
  <si>
    <t>Year 1</t>
  </si>
  <si>
    <t>10-Year Total</t>
  </si>
  <si>
    <t>FHWA Eligible</t>
  </si>
  <si>
    <t>Notes / Assumptions</t>
  </si>
  <si>
    <t>Requirement / Pricing Reference</t>
  </si>
  <si>
    <t>Cost Status</t>
  </si>
  <si>
    <t>License Metric / Volume Band</t>
  </si>
  <si>
    <t>Third-Party Provider</t>
  </si>
  <si>
    <t>Year 2 YoY Increase</t>
  </si>
  <si>
    <t>Year 3 YoY Increase</t>
  </si>
  <si>
    <t>Year 4 YoY Increase</t>
  </si>
  <si>
    <t>Year 5 YoY Increase</t>
  </si>
  <si>
    <t>Year 6 YoY Increase</t>
  </si>
  <si>
    <t>Year 7 YoY Increase</t>
  </si>
  <si>
    <t>Year 8 YoY Increase</t>
  </si>
  <si>
    <t>Year 9 YoY Increase</t>
  </si>
  <si>
    <t>Year 10 YoY Increase</t>
  </si>
  <si>
    <t>Escalation Compliance</t>
  </si>
  <si>
    <t>Interface ID</t>
  </si>
  <si>
    <t>System A</t>
  </si>
  <si>
    <t>System B</t>
  </si>
  <si>
    <t>Direction</t>
  </si>
  <si>
    <t>Frequency</t>
  </si>
  <si>
    <t>Build Cost
(One-Time)</t>
  </si>
  <si>
    <t>Annual Maintenance</t>
  </si>
  <si>
    <t>Prerequisites / Assumptions</t>
  </si>
  <si>
    <t>Related Requirements</t>
  </si>
  <si>
    <t>Vendor Pricing Validation</t>
  </si>
  <si>
    <t>Maintenance Year 2</t>
  </si>
  <si>
    <t>Maintenance Year 3</t>
  </si>
  <si>
    <t>Maintenance Year 4</t>
  </si>
  <si>
    <t>Maintenance Year 5</t>
  </si>
  <si>
    <t>Maintenance Year 6</t>
  </si>
  <si>
    <t>Maintenance Year 7</t>
  </si>
  <si>
    <t>Maintenance Year 8</t>
  </si>
  <si>
    <t>Maintenance Year 9</t>
  </si>
  <si>
    <t>Maintenance Year 10</t>
  </si>
  <si>
    <t>Maintenance 9-Year Total</t>
  </si>
  <si>
    <t>INT-01</t>
  </si>
  <si>
    <t>INTR-01 through INTR-07</t>
  </si>
  <si>
    <t>INT-02</t>
  </si>
  <si>
    <t>INT-03</t>
  </si>
  <si>
    <t>INT-05</t>
  </si>
  <si>
    <t>INT-06</t>
  </si>
  <si>
    <t>INT-07</t>
  </si>
  <si>
    <t>INT-08</t>
  </si>
  <si>
    <t>INT-CAP-01</t>
  </si>
  <si>
    <t>DM-01 through DM-04</t>
  </si>
  <si>
    <t>INT-CAP-02</t>
  </si>
  <si>
    <t>INT-PORT-01</t>
  </si>
  <si>
    <t>PORT-01 through PORT-07</t>
  </si>
  <si>
    <t>INT-DOC-01</t>
  </si>
  <si>
    <t>DOC-01 through DOC-02</t>
  </si>
  <si>
    <t>INT-REP-01</t>
  </si>
  <si>
    <t>REP-01 through REP-02; RPT-001 through RPT-006</t>
  </si>
  <si>
    <t>INT-CC-01</t>
  </si>
  <si>
    <t>CC-001 through CC-012</t>
  </si>
  <si>
    <t>INT-BID-01</t>
  </si>
  <si>
    <t>CAP-039 through CAP-047</t>
  </si>
  <si>
    <t>INT-CAP-03</t>
  </si>
  <si>
    <t>CAP-028; PF-06</t>
  </si>
  <si>
    <t>INT-EZ-01</t>
  </si>
  <si>
    <t>AR-005; AR-012; CM-004; CM-014; INTR requirements</t>
  </si>
  <si>
    <t>INT-EZ-02</t>
  </si>
  <si>
    <t>AR-028; AR-029; INT-EZ-02; INTR requirements</t>
  </si>
  <si>
    <t>INT-FIN-01</t>
  </si>
  <si>
    <t>Exhibit C; applicable financial and INTR requirements</t>
  </si>
  <si>
    <t>INT-FIN-02</t>
  </si>
  <si>
    <t>INT-FIN-03</t>
  </si>
  <si>
    <t>INT-ADP-02</t>
  </si>
  <si>
    <t>PAY-001; PAY-010; ADP integration; INTR requirements</t>
  </si>
  <si>
    <t>TOTAL INTEGRATION COST</t>
  </si>
  <si>
    <t>IDENTIFIER CONVENTION</t>
  </si>
  <si>
    <t>INT-* identifies a specific Exhibit C interface and requires a distinct pricing response. INTR-* identifies general integration requirements in Exhibits A/B.</t>
  </si>
  <si>
    <t>All 21 Exhibit C interfaces must be priced, including INT-EZ-01, INT-EZ-02, INT-FIN-01/02/03 and INT-ADP-02. Enter $0 where bundled and document the included cost category. Do not charge multiple times for one logical interface.</t>
  </si>
  <si>
    <t>Vendor must transfer the one-time integration build cost to Detailed Cost Breakdown / Integration Build &amp; Monitoring and recurring costs to Integration Maintenance. The TCO Summary validates reconciliation but does not add supporting schedules twice.</t>
  </si>
  <si>
    <t>Legacy conversion rows INT-07, INT-08, INT-CAP-01 and INT-CAP-02 may share data migration activities; clearly identify bundled costs and avoid duplication between Integration Pricing and Data Migration Pricing.</t>
  </si>
  <si>
    <t>ANNUAL MAINTENANCE: G is the Year 2 base. K:S defaults to flat annual fees; overwrite individual annual amounts for proposed increases or timing differences. K must equal G. Transfer each year to the matching Detailed Cost Breakdown year. Enter explicit 0 for no charge.</t>
  </si>
  <si>
    <t>Data Object</t>
  </si>
  <si>
    <t>DRJTBC Estimated Volume
(Unknown unless provided)</t>
  </si>
  <si>
    <t>Included in
Day 1 Go-Live?</t>
  </si>
  <si>
    <t>Day 1 Cost
(Active/Open)</t>
  </si>
  <si>
    <t>Historical Template
Build Cost</t>
  </si>
  <si>
    <t>Template Execution
Support (if needed)</t>
  </si>
  <si>
    <t>Vendor Assumed Volume</t>
  </si>
  <si>
    <t>Volume Included in Base Price</t>
  </si>
  <si>
    <t>Unit Basis</t>
  </si>
  <si>
    <t>Unit Rate Above Included Volume</t>
  </si>
  <si>
    <t>Source Systems / Files Assumed</t>
  </si>
  <si>
    <t>Data Quality / Other Assumptions</t>
  </si>
  <si>
    <t>Capital Programs &amp; Plans</t>
  </si>
  <si>
    <t>Capital Projects</t>
  </si>
  <si>
    <t>Contracts (Active)</t>
  </si>
  <si>
    <t>Contracts (Historical/Closed)</t>
  </si>
  <si>
    <t>Invoices (Open/Unpaid)</t>
  </si>
  <si>
    <t>Invoices (Historical/Paid)</t>
  </si>
  <si>
    <t>Vendors (Active)</t>
  </si>
  <si>
    <t>Vendors (Inactive/Historical)</t>
  </si>
  <si>
    <t>GL Chart of Accounts &amp; Project Codes</t>
  </si>
  <si>
    <t>Purchase Orders (Open)</t>
  </si>
  <si>
    <t>Purchase Orders (Historical)</t>
  </si>
  <si>
    <t>Fixed Assets</t>
  </si>
  <si>
    <t>Fleet/Equipment Records</t>
  </si>
  <si>
    <t>Work Orders (Open)</t>
  </si>
  <si>
    <t>Work Orders (Historical)</t>
  </si>
  <si>
    <t>Documents &amp; Attachments</t>
  </si>
  <si>
    <t>Employee Records (from ADP)</t>
  </si>
  <si>
    <t>Insurance Policies &amp; COIs</t>
  </si>
  <si>
    <t>TOTAL DATA MIGRATION COST</t>
  </si>
  <si>
    <t>INSTRUCTIONS:</t>
  </si>
  <si>
    <t>• Day 1 Cost: Price for migrating active/open records at Go-Live (vendor executes).</t>
  </si>
  <si>
    <t>• Historical Template Build Cost: Price for designing, building, testing, and documenting repeatable import templates (MANDATORY per Section 21).</t>
  </si>
  <si>
    <t>• Template Execution Support: Optional price if Commission requests vendor assistance running historical loads post-Go-Live.</t>
  </si>
  <si>
    <t>• Related Requirements: DM-01, DM-02, DM-03, DM-04</t>
  </si>
  <si>
    <t>UNKNOWN-VOLUME PRICING RULES</t>
  </si>
  <si>
    <t>DRJTBC has not completed a definitive inventory of record counts, document counts, attachment-storage volumes, or source-file quantities for every migration object. Vendors must not treat unavailable final volumes as an exclusion.</t>
  </si>
  <si>
    <t>For every object, Vendor must state the assumed volume, volume included in base price, unit basis, binding unit rate above the included volume, source-system/file assumptions, and data-quality assumptions.</t>
  </si>
  <si>
    <t>Selected Vendor must validate volumes during data assessment. Any adjustment must use the submitted unit rates and receive DRJTBC prior written approval. No adjustment is allowed solely because Vendor failed to disclose an assumption.</t>
  </si>
  <si>
    <t>REQUIRED CONVERSION CYCLES INCLUDED IN BASE PRICE</t>
  </si>
  <si>
    <t>Data profiling and migration design; two complete mock conversions; one UAT conversion; one cutover rehearsal; production conversion; post-conversion reconciliation; and correction/reprocessing of Vendor-caused errors.</t>
  </si>
  <si>
    <t>Role</t>
  </si>
  <si>
    <t>Fully Burdened
Hourly Rate</t>
  </si>
  <si>
    <t>Estimated Hours
(Implementation)</t>
  </si>
  <si>
    <t>Estimated Hours
(Annual Support)</t>
  </si>
  <si>
    <t>Onsite / Remote</t>
  </si>
  <si>
    <t>Notes</t>
  </si>
  <si>
    <t>Project Manager (PMP-certified)</t>
  </si>
  <si>
    <t>Solution Architect / Lead Architect</t>
  </si>
  <si>
    <t>Lead Functional Consultant</t>
  </si>
  <si>
    <t>Functional Consultant (Senior)</t>
  </si>
  <si>
    <t>Functional Consultant (Mid-Level)</t>
  </si>
  <si>
    <t>Technical Consultant / Developer</t>
  </si>
  <si>
    <t>Integration Specialist</t>
  </si>
  <si>
    <t>Data Migration Specialist</t>
  </si>
  <si>
    <t>Change Management / Training Lead</t>
  </si>
  <si>
    <t>Trainer</t>
  </si>
  <si>
    <t>Quality Assurance / Testing Lead</t>
  </si>
  <si>
    <t>Security / Compliance Specialist</t>
  </si>
  <si>
    <t>Report Developer / BI Analyst</t>
  </si>
  <si>
    <t>Help Desk / Tier 1 Support</t>
  </si>
  <si>
    <t>Tier 2 Support / Escalation</t>
  </si>
  <si>
    <t>RATE CARD TERMS:</t>
  </si>
  <si>
    <t>• All rates are fully burdened (inclusive of travel, per diem, overhead, and profit).</t>
  </si>
  <si>
    <t>• Rates are fixed for the first 36 months of the contract.</t>
  </si>
  <si>
    <t>• After Month 36, rates are subject to the Price Escalation Cap (lesser of CPI or 3%).</t>
  </si>
  <si>
    <t>• ADDITIONAL ROWS PERMITTED: If additional roles are proposed, add rows below the listed roles and provide the same details. Copy the formatting and required fields from the preceding role row.</t>
  </si>
  <si>
    <t>Contract Year</t>
  </si>
  <si>
    <t>CPI-U Increase</t>
  </si>
  <si>
    <t>Vendor-Controlled Allowed Increase (Lesser of CPI-U or 3.0%)</t>
  </si>
  <si>
    <t>Publisher Evaluation Assumption</t>
  </si>
  <si>
    <t>Instructions</t>
  </si>
  <si>
    <t>DRJTBC enters the applicable CPI-U percentage for each renewal year before final pricing evaluation.</t>
  </si>
  <si>
    <t>If CPI-U is negative, Procurement should confirm whether the permitted increase is 0% or the negative CPI-U value before scoring.</t>
  </si>
  <si>
    <t>The Publisher Evaluation Assumption is for proposal comparison only and does not represent or guarantee future publisher pricing.</t>
  </si>
  <si>
    <t>ASSUMPTIONS, DEPENDENCIES &amp; EXCLUSIONS REGISTER</t>
  </si>
  <si>
    <t>Mandatory: disclose every condition that may affect scope, price, schedule, security, performance, acceptance, third-party responsibility, or DRJTBC effort. Enter “None” in the first Description cell if the proposal contains no such qualifications.</t>
  </si>
  <si>
    <t>An undisclosed assumption, dependency, exclusion, constraint, or qualification may not be used after award to justify additional charges, schedule relief, reduced scope, or reduced performance, except through a DRJTBC-approved written change.</t>
  </si>
  <si>
    <t>Reference ID</t>
  </si>
  <si>
    <t>Type</t>
  </si>
  <si>
    <t>Description</t>
  </si>
  <si>
    <t>Related Requirement ID(s)</t>
  </si>
  <si>
    <t>Related Pricing Line / Tab</t>
  </si>
  <si>
    <t>Cost Impact</t>
  </si>
  <si>
    <t>Estimated Cost ($)</t>
  </si>
  <si>
    <t>Schedule Impact</t>
  </si>
  <si>
    <t>DRJTBC Responsibility / Resource</t>
  </si>
  <si>
    <t>Third-Party Dependency</t>
  </si>
  <si>
    <t>Consequence if Unmet</t>
  </si>
  <si>
    <t>Vendor Mitigation / Alternative</t>
  </si>
  <si>
    <t>Procurement Disposition</t>
  </si>
  <si>
    <t>Evaluator / Negotiation Notes</t>
  </si>
  <si>
    <t>ADE-001</t>
  </si>
  <si>
    <t>ADE-002</t>
  </si>
  <si>
    <t>ADE-003</t>
  </si>
  <si>
    <t>ADE-004</t>
  </si>
  <si>
    <t>ADE-005</t>
  </si>
  <si>
    <t>ADE-006</t>
  </si>
  <si>
    <t>ADE-007</t>
  </si>
  <si>
    <t>ADE-008</t>
  </si>
  <si>
    <t>ADE-009</t>
  </si>
  <si>
    <t>ADE-010</t>
  </si>
  <si>
    <t>ADE-011</t>
  </si>
  <si>
    <t>ADE-012</t>
  </si>
  <si>
    <t>ADE-013</t>
  </si>
  <si>
    <t>ADE-014</t>
  </si>
  <si>
    <t>ADE-015</t>
  </si>
  <si>
    <t>ADE-016</t>
  </si>
  <si>
    <t>ADE-017</t>
  </si>
  <si>
    <t>ADE-018</t>
  </si>
  <si>
    <t>ADE-019</t>
  </si>
  <si>
    <t>ADE-020</t>
  </si>
  <si>
    <t>ADE-021</t>
  </si>
  <si>
    <t>ADE-022</t>
  </si>
  <si>
    <t>ADE-023</t>
  </si>
  <si>
    <t>ADE-024</t>
  </si>
  <si>
    <t>ADE-025</t>
  </si>
  <si>
    <t>ADE-026</t>
  </si>
  <si>
    <t>ADE-027</t>
  </si>
  <si>
    <t>ADE-028</t>
  </si>
  <si>
    <t>ADE-029</t>
  </si>
  <si>
    <t>ADE-030</t>
  </si>
  <si>
    <t>ADE-031</t>
  </si>
  <si>
    <t>ADE-032</t>
  </si>
  <si>
    <t>ADE-033</t>
  </si>
  <si>
    <t>ADE-034</t>
  </si>
  <si>
    <t>ADE-035</t>
  </si>
  <si>
    <t>ADE-036</t>
  </si>
  <si>
    <t>ADE-037</t>
  </si>
  <si>
    <t>ADE-038</t>
  </si>
  <si>
    <t>ADE-039</t>
  </si>
  <si>
    <t>ADE-040</t>
  </si>
  <si>
    <t>ADE-041</t>
  </si>
  <si>
    <t>ADE-042</t>
  </si>
  <si>
    <t>ADE-043</t>
  </si>
  <si>
    <t>ADE-044</t>
  </si>
  <si>
    <t>ADE-045</t>
  </si>
  <si>
    <t>ADE-046</t>
  </si>
  <si>
    <t>ADE-047</t>
  </si>
  <si>
    <t>ADE-048</t>
  </si>
  <si>
    <t>ADE-049</t>
  </si>
  <si>
    <t>ADE-050</t>
  </si>
  <si>
    <t>ADE-051</t>
  </si>
  <si>
    <t>ADE-052</t>
  </si>
  <si>
    <t>ADE-053</t>
  </si>
  <si>
    <t>ADE-054</t>
  </si>
  <si>
    <t>ADE-055</t>
  </si>
  <si>
    <t>ADE-056</t>
  </si>
  <si>
    <t>ADE-057</t>
  </si>
  <si>
    <t>ADE-058</t>
  </si>
  <si>
    <t>ADE-059</t>
  </si>
  <si>
    <t>ADE-060</t>
  </si>
  <si>
    <t>ADE-061</t>
  </si>
  <si>
    <t>ADE-062</t>
  </si>
  <si>
    <t>ADE-063</t>
  </si>
  <si>
    <t>ADE-064</t>
  </si>
  <si>
    <t>ADE-065</t>
  </si>
  <si>
    <t>ADE-066</t>
  </si>
  <si>
    <t>ADE-067</t>
  </si>
  <si>
    <t>ADE-068</t>
  </si>
  <si>
    <t>ADE-069</t>
  </si>
  <si>
    <t>ADE-070</t>
  </si>
  <si>
    <t>ADE-071</t>
  </si>
  <si>
    <t>ADE-072</t>
  </si>
  <si>
    <t>ADE-073</t>
  </si>
  <si>
    <t>ADE-074</t>
  </si>
  <si>
    <t>ADE-075</t>
  </si>
  <si>
    <t>ADE-076</t>
  </si>
  <si>
    <t>ADE-077</t>
  </si>
  <si>
    <t>ADE-078</t>
  </si>
  <si>
    <t>ADE-079</t>
  </si>
  <si>
    <t>ADE-080</t>
  </si>
  <si>
    <t>ADE-081</t>
  </si>
  <si>
    <t>ADE-082</t>
  </si>
  <si>
    <t>ADE-083</t>
  </si>
  <si>
    <t>ADE-084</t>
  </si>
  <si>
    <t>ADE-085</t>
  </si>
  <si>
    <t>ADE-086</t>
  </si>
  <si>
    <t>ADE-087</t>
  </si>
  <si>
    <t>ADE-088</t>
  </si>
  <si>
    <t>ADE-089</t>
  </si>
  <si>
    <t>ADE-090</t>
  </si>
  <si>
    <t>ADE-091</t>
  </si>
  <si>
    <t>ADE-092</t>
  </si>
  <si>
    <t>ADE-093</t>
  </si>
  <si>
    <t>ADE-094</t>
  </si>
  <si>
    <t>ADE-095</t>
  </si>
  <si>
    <t>ADE-096</t>
  </si>
  <si>
    <t>ADE-097</t>
  </si>
  <si>
    <t>ADE-098</t>
  </si>
  <si>
    <t>ADE-099</t>
  </si>
  <si>
    <t>ADE-100</t>
  </si>
  <si>
    <t>PUBLISHER PRICE ASSUMPTION: For evaluation, assume a 5% annual increase for Publisher-Controlled / Third-Party recurring prices in years without documented binding pricing. This is not a contractual cap or guarantee. Enter quoted annual prices as usual. In Detailed Cost Breakdown, AG records the last binding-price year (1-10; default 1); AH identifies supporting evidence for protection beyond Year 1. AI:AR and AS calculate normalized evaluation costs automatically. Procurement uses TCO Summary L30 for baseline cost scoring after review. No vendor formula creation is required.</t>
  </si>
  <si>
    <t>5. Enter numeric 0 for years with no charge on each used cost line. Leave unused Detailed Cost Breakdown rows blank. Price every required interface, including explicit 0 and an explanation for included/bundled costs.</t>
  </si>
  <si>
    <t>8. Pricing must align with Exhibit B. Every Additional, Optional or Unknown Cost Impact must identify its corresponding pricing line. Include the applicable requirement IDs in Detailed Cost Breakdown column S; use tab name and row number as the pricing line locator. Do not place dollar amounts in Exhibit B or the Technical Proposal.</t>
  </si>
  <si>
    <t>9. Zero-Cost and Bundled Integration Pricing: Enter numeric 0, rather than leaving the price blank, when an integration’s implementation or maintenance is included elsewhere or provided at no additional charge. In the Integration Pricing worksheet, explain the treatment in column H, Prerequisites / Assumptions.
For no additional charge, enter wording such as “Included at no additional charge.” For bundled pricing, identify the Detailed Cost Breakdown line item and cost category containing the charge. Equivalent wording or clear abbreviations are acceptable; no exact phrase is required.
A validation result of OK confirms that the automated entry checks passed. It does not verify the explanation or constitute DRJTBC’s acceptance of the pricing treatment.</t>
  </si>
  <si>
    <t>Vendor-Controlled recurring fees are subject to the lesser of CPI-U (U.S. City Average) or 3.0% annually, unless DRJTBC expressly approves otherwise in writing, under RFP Section 23. Publisher-Controlled / Third-Party fees are treated separately: documented publisher-imposed increases only; at least 90 days written notice and supporting documentation when commercially practicable; no additional markup unless expressly disclosed in the accepted Pricing Proposal. Vendor-controlled administration and support remain subject to the vendor cap.</t>
  </si>
  <si>
    <t>Select the exact Cost Category in Detailed Cost Breakdown column A for every priced line. Blank or unrecognized categories produce REVIEW CATEGORY and will be omitted from the TCO, so resolve before submission.</t>
  </si>
  <si>
    <t>Identify each publisher/provider, product/SKU, metric, quantity, current unit price, binding pricing period and restrictions using columns B/D/E/R/U/V and AG/AH as applicable. AG defaults to 1, meaning no binding protection beyond the initial price. Evidence is required for AG greater than 1. Publisher-controlled lines remain subject to Procurement review even when normalized calculations are available.</t>
  </si>
  <si>
    <t>Include all Exhibit C interface build costs and annual interface maintenance in Detailed Cost Breakdown under the matching integration categories. Supporting integration schedule amounts are reconciliations only and must not be added twice to total TCO.</t>
  </si>
  <si>
    <t>CPI-U inputs apply to vendor-controlled recurring fees. The 5% publisher assumption in Escalation Inputs D2:D10 applies only to unknown future publisher prices. AI:AR calculate normalized amounts; the TCO Summary L30 is the normalized baseline for cost scoring after Procurement review.</t>
  </si>
  <si>
    <t>EXHIBIT C INTERFACE PRICING COVERAGE</t>
  </si>
  <si>
    <t>Required interface coverage includes INT-EZ-01 (E-ZPass Back Office financial exchange), INT-EZ-02 (In-Lane financial toll files), INT-FIN-01 (banking), INT-FIN-02 (P-Card), INT-FIN-03 (investments), and INT-ADP-02 (retained ADP Workforce Now HRIS to ERP payroll). The ERP remains the payroll-processing system.</t>
  </si>
  <si>
    <t>VENDOR ENTRY: Enter proposed annual dollar amounts in the designated input cells. No formula creation is required. Do not overwrite calculated totals or validation cells.</t>
  </si>
  <si>
    <t>Integration Pricing G is the Year 2 maintenance base. K:S contains Years 2-10 and defaults to the preceding year. Changing one year carries forward to later years unless those later values are overridden. Enter proposed dollar amounts where needed; K must equal G. Copy the annual totals into the matching Detailed Cost Breakdown years without double-counting.</t>
  </si>
  <si>
    <t>OK and COMPLETE indicate automated completeness and reconciliation checks only. They do not establish compliance with every RFP requirement or DRJTBC acceptance. Items marked REVIEW remain subject to DRJTBC evaluation.</t>
  </si>
  <si>
    <t>DRJTBC supplies common CPI-U inputs. The common publisher assumption is 5% annually. Publisher lines whose first-year charge is zero, or whose volume/scope changes over time, require Procurement review and a documented comparable basis; the automatic forecast assumes constant quantity/scope and a positive initial publisher price.</t>
  </si>
  <si>
    <t>IMPLEMENTATION PAYMENT SCHEDULE: Submit the fixed-fee, milestone-based Implementation Milestone and Payment Schedule required by RFP Section 23 with the Pricing Proposal. Identify deliverables, objective acceptance criteria, dates, payment amounts and percentages, responsibilities/dependencies, and assumptions. At least 10% of the implementation fee must be allocated to the final acceptance outcomes specified in Section 23. Do not double-count this schedule in the TCO.</t>
  </si>
  <si>
    <t>OPTIONAL COSTS: Submitted totals remain visible in L18, L23 and L24. The normalized evaluated baseline in L30 excludes optional enhancements; L31 shows normalized options; L32 shows the normalized combined total. Required functionality must be priced in baseline categories regardless of optional labels. Procurement uses L30 for baseline cost scoring after verifying publisher evidence, volume assumptions and any normalization exceptions.</t>
  </si>
  <si>
    <t>COMBINED 10-YEAR TOTAL (INCLUDING ALL QUOTED OPTIONS)</t>
  </si>
  <si>
    <t>SUBMITTED BASELINE 10-YEAR TCO (EXCLUDING OPTIONAL ENHANCEMENTS)</t>
  </si>
  <si>
    <t>SUBMITTED OPTIONAL ENHANCEMENTS TOTAL</t>
  </si>
  <si>
    <t>COST SCORING: Use the NORMALIZED EVALUATED BASELINE TCO in L30 after Procurement review. L18/L23/L24 preserve submitted combined, baseline and optional totals. Publisher costs use 5% for uncommitted years after the last documented binding-price year; all other lines remain as submitted. Required scope belongs in baseline categories regardless of vendor labels.</t>
  </si>
  <si>
    <t>NORMALIZED EVALUATED BASELINE TCO (FOR COST SCORING)</t>
  </si>
  <si>
    <t>NORMALIZED OPTIONAL ENHANCEMENTS (EXCLUDED FROM BASELINE SCORE)</t>
  </si>
  <si>
    <t>NORMALIZED COMBINED TOTAL (INCLUDING ALL QUOTED OPTIONS)</t>
  </si>
  <si>
    <t>Last Binding Price Year (1-10)</t>
  </si>
  <si>
    <t>Binding Price Evidence / Locator</t>
  </si>
  <si>
    <t>Normalized Year 1</t>
  </si>
  <si>
    <t>Normalized Year 2</t>
  </si>
  <si>
    <t>Normalized Year 3</t>
  </si>
  <si>
    <t>Normalized Year 4</t>
  </si>
  <si>
    <t>Normalized Year 5</t>
  </si>
  <si>
    <t>Normalized Year 6</t>
  </si>
  <si>
    <t>Normalized Year 7</t>
  </si>
  <si>
    <t>Normalized Year 8</t>
  </si>
  <si>
    <t>Normalized Year 9</t>
  </si>
  <si>
    <t>Normalized Year 10</t>
  </si>
  <si>
    <t>Normalized 10-Year Total</t>
  </si>
  <si>
    <t>Normalization Validation</t>
  </si>
  <si>
    <t>ADP Workforce Manager</t>
  </si>
  <si>
    <t>ERP</t>
  </si>
  <si>
    <t>Inbound</t>
  </si>
  <si>
    <t>Daily</t>
  </si>
  <si>
    <t>RFP Exhibit C baseline: Labor hours Method: API/File. Disclose provider access, dependencies, quantities and pricing assumptions. For zero or bundled costs, explain the treatment and identify the carrying pricing line. Do not duplicate charges.</t>
  </si>
  <si>
    <t>Active Directory</t>
  </si>
  <si>
    <t>Bi-directional</t>
  </si>
  <si>
    <t>Real-time</t>
  </si>
  <si>
    <t>RFP Exhibit C baseline: User identity Method: SAML/OIDC. Disclose provider access, dependencies, quantities and pricing assumptions. For zero or bundled costs, explain the treatment and identify the carrying pricing line. Do not duplicate charges.</t>
  </si>
  <si>
    <t>Gas Boy</t>
  </si>
  <si>
    <t>RFP Exhibit C baseline: Fuel usage Method: API/File. Disclose provider access, dependencies, quantities and pricing assumptions. For zero or bundled costs, explain the treatment and identify the carrying pricing line. Do not duplicate charges.</t>
  </si>
  <si>
    <t>Elations</t>
  </si>
  <si>
    <t>RFP Exhibit C baseline: Compliance data Method: API. Disclose provider access, dependencies, quantities and pricing assumptions. For zero or bundled costs, explain the treatment and identify the carrying pricing line. Do not duplicate charges.</t>
  </si>
  <si>
    <t>Genetec</t>
  </si>
  <si>
    <t>RFP Exhibit C baseline: Access events Method: API. Disclose provider access, dependencies, quantities and pricing assumptions. For zero or bundled costs, explain the treatment and identify the carrying pricing line. Do not duplicate charges.</t>
  </si>
  <si>
    <t>Maximo (Legacy)</t>
  </si>
  <si>
    <t>One-time</t>
  </si>
  <si>
    <t>RFP Exhibit C baseline: Historical assets Method: File. Disclose provider access, dependencies, quantities and pricing assumptions. For zero or bundled costs, explain the treatment and identify the carrying pricing line. Do not duplicate charges.</t>
  </si>
  <si>
    <t>Tyler Munis (Legacy)</t>
  </si>
  <si>
    <t>RFP Exhibit C baseline: Historical financials Method: File. Disclose provider access, dependencies, quantities and pricing assumptions. For zero or bundled costs, explain the treatment and identify the carrying pricing line. Do not duplicate charges.</t>
  </si>
  <si>
    <t>Legacy ERP / Munis export</t>
  </si>
  <si>
    <t>One-time conversion plus possible repeat loads</t>
  </si>
  <si>
    <t>RFP Exhibit C baseline: GL, project, vendor, contract, invoice, historical capital data Method: Vendor-proposed table, file, API, or equivalent governed process. Disclose provider access, dependencies, quantities and pricing assumptions. For zero or bundled costs, explain the treatment and identify the carrying pricing line. Do not duplicate charges.</t>
  </si>
  <si>
    <t>Engineering spreadsheets</t>
  </si>
  <si>
    <t>One-time conversion; templates for post-go-live loads</t>
  </si>
  <si>
    <t>RFP Exhibit C baseline: Projects, budgets, capital plan, contracts, invoice/status fields, relationships Method: Import template or a repeatable import process is required. Disclose provider access, dependencies, quantities and pricing assumptions. For zero or bundled costs, explain the treatment and identify the carrying pricing line. Do not duplicate charges.</t>
  </si>
  <si>
    <t>External collaboration portal</t>
  </si>
  <si>
    <t>Portal to ERP; ERP to portal for authorized statuses</t>
  </si>
  <si>
    <t>Transactional / workflow-triggered</t>
  </si>
  <si>
    <t>RFP Exhibit C baseline: Submitted invoices, contracts, proposals, design changes, status events, sign-offs Method: API, secure file, workflow connector, or equivalent governed integration. Disclose provider access, dependencies, quantities and pricing assumptions. For zero or bundled costs, explain the treatment and identify the carrying pricing line. Do not duplicate charges.</t>
  </si>
  <si>
    <t>Document repository/content store</t>
  </si>
  <si>
    <t>ERP and reporting layer</t>
  </si>
  <si>
    <t>Repository to ERP/reporting; ERP to repository for reference IDs</t>
  </si>
  <si>
    <t>Transactional / scheduled</t>
  </si>
  <si>
    <t>RFP Exhibit C baseline: Document references, extracted fields, metadata, source links Method: Vendor-proposed governed method. Disclose provider access, dependencies, quantities and pricing assumptions. For zero or bundled costs, explain the treatment and identify the carrying pricing line. Do not duplicate charges.</t>
  </si>
  <si>
    <t>ERP / data layer</t>
  </si>
  <si>
    <t>Standard BI/reporting tools</t>
  </si>
  <si>
    <t>ERP/data layer to reporting</t>
  </si>
  <si>
    <t>Scheduled and/or near real-time for operational dashboards</t>
  </si>
  <si>
    <t>RFP Exhibit C baseline: Capital program, plan, project, contract, invoice, vendor, GL, compliance data Method: API, extract, secure views, or equivalent secure mechanism. Disclose provider access, dependencies, quantities and pricing assumptions. For zero or bundled costs, explain the treatment and identify the carrying pricing line. Do not duplicate charges.</t>
  </si>
  <si>
    <t>ERP / reporting layer</t>
  </si>
  <si>
    <t>Contract compliance system/process</t>
  </si>
  <si>
    <t>ERP/reporting to compliance system and/or combined reporting</t>
  </si>
  <si>
    <t>RFP Exhibit C baseline: Minority-owned, veteran-owned, vendor classification, contract award, invoice/spend data Method: Vendor to state options and tradeoffs. Disclose provider access, dependencies, quantities and pricing assumptions. For zero or bundled costs, explain the treatment and identify the carrying pricing line. Do not duplicate charges.</t>
  </si>
  <si>
    <t>Existing bid platforms</t>
  </si>
  <si>
    <t>ERP or external portal</t>
  </si>
  <si>
    <t>real-time and/or scheduled as determined during solution design</t>
  </si>
  <si>
    <t>RFP Exhibit C baseline: Awarded bid/project initiation metadata, if needed Method: Vendor to state options and cost impact if proposed. Disclose provider access, dependencies, quantities and pricing assumptions. For zero or bundled costs, explain the treatment and identify the carrying pricing line. Do not duplicate charges.</t>
  </si>
  <si>
    <t>Project Management Information System (PMIS)</t>
  </si>
  <si>
    <t>RFP Exhibit C baseline: Capital program, project, contract, cost, schedule/status, document-reference, and project-control data Method: Vendor-proposed governed integration; must document data mapping, security, monitoring, error handling, and reconciliation. Disclose provider access, dependencies, quantities and pricing assumptions. For zero or bundled costs, explain the treatment and identify the carrying pricing line. Do not duplicate charges.</t>
  </si>
  <si>
    <t>Existing EZPass Back Office</t>
  </si>
  <si>
    <t>ERP (Accounts Receivable, Cash Management, General Ledger)</t>
  </si>
  <si>
    <t>Inbound to ERP; return acknowledgments/status only where supported and required</t>
  </si>
  <si>
    <t>Scheduled/daily baseline consistent with CM-004 and CM-014; any incremental or near-real-time feed to be confirmed in discovery</t>
  </si>
  <si>
    <t>RFP Exhibit C baseline: Toll-related financial transactions and adjustments, settlement/deposit information, accounting summaries, reconciliation statuses and identifiers as applicable; exact data objects and mappings subject to discovery Method: Vendor-proposed supported API, secure file transfer, middleware, or equivalent; method, access and data formats to be validated. Disclose provider access, dependencies, quantities and pricing assumptions. For zero or bundled costs, explain the treatment and identify the carrying pricing line. Do not duplicate charges.</t>
  </si>
  <si>
    <t>Existing E-ZPass In-Lane System</t>
  </si>
  <si>
    <t>ERP (Accounts Receivable / General Ledger)</t>
  </si>
  <si>
    <t>Inbound to ERP</t>
  </si>
  <si>
    <t>Scheduled/file-based; delivery frequency and cutoff to be confirmed by DRJTBC during discovery</t>
  </si>
  <si>
    <t>RFP Exhibit C baseline: Bridge-level E-ZPass and Toll-by-Plate toll transaction files; rejected Toll-by-Plate summary files by toll plaza for missing/unusable images and associated revenue-loss amounts Method: Secure file transfer or other DRJTBC-approved governed file exchange; detailed formats, controls, and access to be confirmed. Disclose provider access, dependencies, quantities and pricing assumptions. For zero or bundled costs, explain the treatment and identify the carrying pricing line. Do not duplicate charges.</t>
  </si>
  <si>
    <t>Banking institutions/
banking interface providers</t>
  </si>
  <si>
    <t>ERP (AP / AR / Cash Management)</t>
  </si>
  <si>
    <t>ERP to bank for payments; bank to ERP for statement, transaction and acknowledgment data</t>
  </si>
  <si>
    <t>Payment batches as initiated; statement/transaction imports daily baseline; final schedule to be confirmed</t>
  </si>
  <si>
    <t>RFP Exhibit C baseline: Payment files and acknowledgments; bank statement and transaction files; receipts, deposits, settlement and reconciliation data Method: Bank-supported secure file exchange, API, or approved bank connectivity; identify bank-specific formats and controls. Disclose provider access, dependencies, quantities and pricing assumptions. For zero or bundled costs, explain the treatment and identify the carrying pricing line. Do not duplicate charges.</t>
  </si>
  <si>
    <t>P-Card provider</t>
  </si>
  <si>
    <t>ERP (Accounts Payable / General Ledger)</t>
  </si>
  <si>
    <t>Monthly baseline; final availability and schedule to be confirmed</t>
  </si>
  <si>
    <t>RFP Exhibit C baseline: Monthly P-Card transactions, merchant and card identifiers, transaction amounts, accounting distributions and import exceptions Method: Provider-supported API, secured export or automated file transfer; identify required provider capabilities. Disclose provider access, dependencies, quantities and pricing assumptions. For zero or bundled costs, explain the treatment and identify the carrying pricing line. Do not duplicate charges.</t>
  </si>
  <si>
    <t>Investment management/reporting system</t>
  </si>
  <si>
    <t>ERP (Cash Management / General Ledger)</t>
  </si>
  <si>
    <t>Inbound to ERP; any return feeds only if confirmed during discovery</t>
  </si>
  <si>
    <t>Daily baseline for applicable transaction data; statement/reporting cadence as supported by provider</t>
  </si>
  <si>
    <t>RFP Exhibit C baseline: Investment purchases, sales, interest, cash movements, holdings/valuations and reconciliation information required by GL-004 and CM requirements Method: Provider-supported API, secure file transfer, or governed import with validated mappings and controls. Disclose provider access, dependencies, quantities and pricing assumptions. For zero or bundled costs, explain the treatment and identify the carrying pricing line. Do not duplicate charges.</t>
  </si>
  <si>
    <t>ADP Workforce Now (retained HRIS)</t>
  </si>
  <si>
    <t>ERP (employee master / payroll)</t>
  </si>
  <si>
    <t>Primarily ADP Workforce Now to ERP; any ERP-to-HRIS updates must be identified and approved</t>
  </si>
  <si>
    <t>Event-driven or scheduled synchronization to support payroll; final frequency to be confirmed</t>
  </si>
  <si>
    <t>RFP Exhibit C baseline: Employee master and organizational hierarchy; position, payroll-impacting personnel and benefit/deduction changes Method: ADP-supported API, connector, secure file exchange or equivalent governed method. Disclose provider access, dependencies, quantities and pricing assumptions. For zero or bundled costs, explain the treatment and identify the carrying pricing line. Do not duplicate charges.</t>
  </si>
  <si>
    <t>DRJTBC publisher evaluation assumption: 5% annually for each year without binding future pricing. This is a uniform evaluation assumption, not a contractual cap or forecast.</t>
  </si>
  <si>
    <t>DRJTBC supplies CPI-U inputs in B2:B10 before final evaluation. D2:D10 contains the common 5% publisher assumption. Vendors must not change these common evaluation inputs.</t>
  </si>
  <si>
    <t>DRJTBC Contract No. C-798A - Capital Project 2336A - Enterprise Resource Planning (ERP) System RFP Pricing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</si>
</sst>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22" x14ac:knownFonts="1">
    <font>
      <sz val="11"/>
      <color theme="1"/>
      <name val="Calibri"/>
    </font>
    <font>
      <b/>
      <sz val="12"/>
      <name val="Calibri"/>
    </font>
    <font>
      <sz val="10"/>
      <name val="Calibri"/>
    </font>
    <font>
      <b/>
      <sz val="11"/>
      <name val="Calibri"/>
    </font>
    <font>
      <b/>
      <sz val="11"/>
      <color rgb="FFFFFFFF"/>
      <name val="Calibri"/>
    </font>
    <font>
      <b/>
      <sz val="11"/>
      <color rgb="FF1F1F1F"/>
      <name val="Calibri"/>
    </font>
    <font>
      <b/>
      <sz val="16"/>
      <color rgb="FFFFFFFF"/>
      <name val="Calibri"/>
    </font>
    <font>
      <sz val="11"/>
      <color rgb="FF1F1F1F"/>
      <name val="Calibri"/>
    </font>
    <font>
      <b/>
      <sz val="11"/>
      <color rgb="FF9C5700"/>
      <name val="Calibri"/>
    </font>
    <font>
      <sz val="11"/>
      <color rgb="FF404040"/>
      <name val="Calibri"/>
    </font>
    <font>
      <b/>
      <sz val="11"/>
      <color rgb="FF404040"/>
      <name val="Calibri"/>
    </font>
    <font>
      <b/>
      <sz val="12"/>
      <name val="Calibri"/>
      <family val="2"/>
    </font>
    <font>
      <sz val="12"/>
      <color theme="1"/>
      <name val="Calibri"/>
      <family val="2"/>
    </font>
    <font>
      <sz val="12"/>
      <name val="Calibri"/>
      <family val="2"/>
    </font>
    <font>
      <b/>
      <sz val="12"/>
      <color theme="1"/>
      <name val="Calibri"/>
      <family val="2"/>
    </font>
    <font>
      <b/>
      <sz val="11"/>
      <color rgb="FF000000"/>
      <name val="Calibri"/>
    </font>
    <font>
      <sz val="11"/>
      <color theme="1"/>
      <name val="Calibri"/>
      <family val="2"/>
    </font>
    <font>
      <sz val="24"/>
      <color theme="1"/>
      <name val="Calibri"/>
      <family val="2"/>
    </font>
    <font>
      <b/>
      <sz val="11"/>
      <color theme="1"/>
      <name val="Calibri"/>
      <family val="2"/>
    </font>
    <font>
      <b/>
      <sz val="11"/>
      <color rgb="FFFFFFFF"/>
      <name val="Calibri"/>
      <family val="2"/>
    </font>
    <font>
      <sz val="10"/>
      <name val="Calibri"/>
      <family val="2"/>
    </font>
    <font>
      <sz val="10"/>
      <color rgb="FF000000"/>
      <name val="Calibri"/>
      <family val="2"/>
    </font>
  </fonts>
  <fills count="18">
    <fill>
      <patternFill patternType="none"/>
    </fill>
    <fill>
      <patternFill patternType="gray125"/>
    </fill>
    <fill>
      <patternFill patternType="solid">
        <fgColor rgb="FF2F5496"/>
      </patternFill>
    </fill>
    <fill>
      <patternFill patternType="solid">
        <fgColor rgb="FFE2EFDA"/>
      </patternFill>
    </fill>
    <fill>
      <patternFill patternType="solid">
        <fgColor rgb="FFC6EFCE"/>
      </patternFill>
    </fill>
    <fill>
      <patternFill patternType="solid">
        <fgColor rgb="FFD6E4F0"/>
      </patternFill>
    </fill>
    <fill>
      <patternFill patternType="solid">
        <fgColor rgb="FF17365D"/>
      </patternFill>
    </fill>
    <fill>
      <patternFill patternType="solid">
        <fgColor rgb="FFD9EAF7"/>
      </patternFill>
    </fill>
    <fill>
      <patternFill patternType="solid">
        <fgColor rgb="FFFFF2CC"/>
      </patternFill>
    </fill>
    <fill>
      <patternFill patternType="solid">
        <fgColor rgb="FF1F4E78"/>
      </patternFill>
    </fill>
    <fill>
      <patternFill patternType="solid">
        <fgColor rgb="FFDBEAFE"/>
      </patternFill>
    </fill>
    <fill>
      <patternFill patternType="solid">
        <fgColor rgb="FFF0F6FF"/>
      </patternFill>
    </fill>
    <fill>
      <patternFill patternType="solid">
        <fgColor rgb="FF17365D"/>
      </patternFill>
    </fill>
    <fill>
      <patternFill patternType="solid">
        <fgColor rgb="FFDDEBF7"/>
      </patternFill>
    </fill>
    <fill>
      <patternFill patternType="solid">
        <fgColor rgb="FFF2F2F2"/>
      </patternFill>
    </fill>
    <fill>
      <patternFill patternType="solid">
        <fgColor rgb="FF17365D"/>
      </patternFill>
    </fill>
    <fill>
      <patternFill patternType="solid">
        <fgColor rgb="FFDDEBF7"/>
      </patternFill>
    </fill>
    <fill>
      <patternFill patternType="solid">
        <fgColor theme="5"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s>
  <cellStyleXfs count="1">
    <xf numFmtId="0" fontId="0" fillId="0" borderId="0"/>
  </cellStyleXfs>
  <cellXfs count="127">
    <xf numFmtId="0" fontId="0" fillId="0" borderId="0" xfId="0"/>
    <xf numFmtId="0" fontId="4" fillId="2" borderId="1" xfId="0" applyFont="1" applyFill="1" applyBorder="1" applyAlignment="1">
      <alignment horizontal="center" vertical="center" wrapText="1"/>
    </xf>
    <xf numFmtId="0" fontId="2" fillId="0" borderId="1" xfId="0" applyFont="1" applyBorder="1" applyAlignment="1">
      <alignment vertical="top" wrapText="1"/>
    </xf>
    <xf numFmtId="164" fontId="0" fillId="0" borderId="1" xfId="0" applyNumberFormat="1" applyBorder="1" applyAlignment="1">
      <alignment vertical="top" wrapText="1"/>
    </xf>
    <xf numFmtId="0" fontId="3" fillId="3" borderId="1" xfId="0" applyFont="1" applyFill="1" applyBorder="1" applyAlignment="1">
      <alignment vertical="top" wrapText="1"/>
    </xf>
    <xf numFmtId="0" fontId="1" fillId="4" borderId="1" xfId="0" applyFont="1" applyFill="1" applyBorder="1"/>
    <xf numFmtId="0" fontId="0" fillId="4" borderId="1" xfId="0" applyFill="1" applyBorder="1"/>
    <xf numFmtId="164" fontId="1" fillId="4" borderId="1" xfId="0" applyNumberFormat="1" applyFont="1" applyFill="1" applyBorder="1"/>
    <xf numFmtId="0" fontId="0" fillId="5" borderId="1" xfId="0" applyFill="1" applyBorder="1"/>
    <xf numFmtId="0" fontId="2" fillId="0" borderId="1" xfId="0" applyFont="1" applyBorder="1"/>
    <xf numFmtId="164" fontId="2" fillId="0" borderId="1" xfId="0" applyNumberFormat="1" applyFont="1" applyBorder="1"/>
    <xf numFmtId="0" fontId="3" fillId="3" borderId="1" xfId="0" applyFont="1" applyFill="1" applyBorder="1"/>
    <xf numFmtId="0" fontId="0" fillId="3" borderId="1" xfId="0" applyFill="1" applyBorder="1"/>
    <xf numFmtId="164" fontId="3" fillId="3" borderId="1" xfId="0" applyNumberFormat="1" applyFont="1" applyFill="1" applyBorder="1"/>
    <xf numFmtId="0" fontId="0" fillId="0" borderId="1" xfId="0" applyBorder="1" applyAlignment="1">
      <alignment vertical="top" wrapText="1"/>
    </xf>
    <xf numFmtId="0" fontId="0" fillId="0" borderId="0" xfId="0" applyAlignment="1">
      <alignment wrapText="1"/>
    </xf>
    <xf numFmtId="164" fontId="0" fillId="5" borderId="1" xfId="0" applyNumberFormat="1" applyFill="1" applyBorder="1"/>
    <xf numFmtId="164" fontId="9" fillId="0" borderId="1" xfId="0" applyNumberFormat="1" applyFont="1" applyBorder="1" applyAlignment="1">
      <alignment vertical="top" wrapText="1"/>
    </xf>
    <xf numFmtId="164" fontId="10" fillId="0" borderId="1" xfId="0" applyNumberFormat="1" applyFont="1" applyBorder="1" applyAlignment="1">
      <alignment vertical="top" wrapText="1"/>
    </xf>
    <xf numFmtId="164" fontId="10" fillId="3" borderId="1" xfId="0" applyNumberFormat="1" applyFont="1" applyFill="1" applyBorder="1" applyAlignment="1">
      <alignment vertical="top" wrapText="1"/>
    </xf>
    <xf numFmtId="0" fontId="0" fillId="0" borderId="1" xfId="0" applyBorder="1"/>
    <xf numFmtId="165" fontId="0" fillId="0" borderId="1" xfId="0" applyNumberFormat="1" applyBorder="1"/>
    <xf numFmtId="0" fontId="4" fillId="9" borderId="0" xfId="0" applyFont="1" applyFill="1" applyAlignment="1">
      <alignment wrapText="1"/>
    </xf>
    <xf numFmtId="0" fontId="5" fillId="7" borderId="0" xfId="0" applyFont="1" applyFill="1"/>
    <xf numFmtId="0" fontId="4" fillId="9" borderId="1" xfId="0" applyFont="1" applyFill="1" applyBorder="1" applyAlignment="1">
      <alignment horizontal="center" vertical="center" wrapText="1"/>
    </xf>
    <xf numFmtId="0" fontId="4" fillId="9" borderId="0" xfId="0" applyFont="1" applyFill="1" applyAlignment="1">
      <alignment vertical="center" wrapText="1"/>
    </xf>
    <xf numFmtId="0" fontId="4" fillId="9" borderId="1" xfId="0" applyFont="1" applyFill="1" applyBorder="1" applyAlignment="1">
      <alignment wrapText="1"/>
    </xf>
    <xf numFmtId="164" fontId="0" fillId="0" borderId="1" xfId="0" applyNumberFormat="1" applyBorder="1" applyAlignment="1">
      <alignment wrapText="1"/>
    </xf>
    <xf numFmtId="164" fontId="0" fillId="0" borderId="1" xfId="0" applyNumberFormat="1" applyBorder="1"/>
    <xf numFmtId="0" fontId="11" fillId="0" borderId="1" xfId="0" applyFont="1" applyBorder="1" applyAlignment="1">
      <alignment vertical="top" wrapText="1"/>
    </xf>
    <xf numFmtId="0" fontId="12" fillId="0" borderId="0" xfId="0" applyFont="1"/>
    <xf numFmtId="0" fontId="13" fillId="0" borderId="1" xfId="0" applyFont="1" applyBorder="1" applyAlignment="1">
      <alignment vertical="top" wrapText="1"/>
    </xf>
    <xf numFmtId="0" fontId="12" fillId="0" borderId="1" xfId="0" applyFont="1" applyBorder="1" applyAlignment="1">
      <alignment wrapText="1"/>
    </xf>
    <xf numFmtId="0" fontId="12" fillId="0" borderId="0" xfId="0" applyFont="1" applyAlignment="1">
      <alignment wrapText="1"/>
    </xf>
    <xf numFmtId="0" fontId="15" fillId="13" borderId="0" xfId="0" applyFont="1" applyFill="1"/>
    <xf numFmtId="0" fontId="15" fillId="14" borderId="0" xfId="0" applyFont="1" applyFill="1"/>
    <xf numFmtId="0" fontId="4" fillId="15" borderId="0" xfId="0" applyFont="1" applyFill="1" applyAlignment="1">
      <alignment wrapText="1"/>
    </xf>
    <xf numFmtId="0" fontId="15" fillId="0" borderId="0" xfId="0" applyFont="1"/>
    <xf numFmtId="0" fontId="15" fillId="16" borderId="0" xfId="0" applyFont="1" applyFill="1"/>
    <xf numFmtId="0" fontId="17" fillId="0" borderId="1" xfId="0" applyFont="1" applyBorder="1" applyAlignment="1">
      <alignment horizontal="center" wrapText="1"/>
    </xf>
    <xf numFmtId="0" fontId="4" fillId="9" borderId="3" xfId="0" applyFont="1" applyFill="1" applyBorder="1" applyAlignment="1">
      <alignment wrapText="1"/>
    </xf>
    <xf numFmtId="0" fontId="4" fillId="9" borderId="2" xfId="0" applyFont="1" applyFill="1" applyBorder="1" applyAlignment="1">
      <alignment wrapText="1"/>
    </xf>
    <xf numFmtId="3" fontId="0" fillId="0" borderId="1" xfId="0" applyNumberFormat="1" applyBorder="1" applyAlignment="1">
      <alignment wrapText="1"/>
    </xf>
    <xf numFmtId="0" fontId="0" fillId="0" borderId="1" xfId="0" applyBorder="1" applyAlignment="1">
      <alignment wrapText="1"/>
    </xf>
    <xf numFmtId="0" fontId="2" fillId="0" borderId="6" xfId="0" applyFont="1" applyBorder="1"/>
    <xf numFmtId="0" fontId="0" fillId="0" borderId="6" xfId="0" applyBorder="1"/>
    <xf numFmtId="0" fontId="4" fillId="9" borderId="6" xfId="0" applyFont="1" applyFill="1" applyBorder="1" applyAlignment="1">
      <alignment horizontal="center" vertical="center" wrapText="1"/>
    </xf>
    <xf numFmtId="0" fontId="3" fillId="5" borderId="6" xfId="0" applyFont="1" applyFill="1" applyBorder="1"/>
    <xf numFmtId="0" fontId="0" fillId="0" borderId="7" xfId="0" applyBorder="1"/>
    <xf numFmtId="0" fontId="0" fillId="0" borderId="8" xfId="0" applyBorder="1"/>
    <xf numFmtId="164" fontId="0" fillId="0" borderId="8" xfId="0" applyNumberFormat="1" applyBorder="1"/>
    <xf numFmtId="165" fontId="0" fillId="0" borderId="8" xfId="0" applyNumberFormat="1" applyBorder="1"/>
    <xf numFmtId="0" fontId="4" fillId="2" borderId="6" xfId="0" applyFont="1" applyFill="1" applyBorder="1" applyAlignment="1">
      <alignment horizontal="center" vertical="center" wrapText="1"/>
    </xf>
    <xf numFmtId="0" fontId="2" fillId="0" borderId="6" xfId="0" applyFont="1" applyBorder="1" applyAlignment="1">
      <alignment vertical="top" wrapTex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20" fillId="0" borderId="6" xfId="0" applyFont="1" applyBorder="1" applyAlignment="1">
      <alignment vertical="top" wrapText="1"/>
    </xf>
    <xf numFmtId="0" fontId="20" fillId="0" borderId="1" xfId="0" applyFont="1" applyBorder="1" applyAlignment="1">
      <alignment vertical="top" wrapText="1"/>
    </xf>
    <xf numFmtId="164" fontId="20" fillId="0" borderId="1" xfId="0" applyNumberFormat="1" applyFont="1" applyBorder="1" applyAlignment="1">
      <alignment vertical="top" wrapText="1"/>
    </xf>
    <xf numFmtId="0" fontId="16" fillId="11" borderId="1" xfId="0" applyFont="1" applyFill="1" applyBorder="1" applyAlignment="1">
      <alignment vertical="top" wrapText="1"/>
    </xf>
    <xf numFmtId="0" fontId="20" fillId="0" borderId="4" xfId="0" applyFont="1" applyBorder="1" applyAlignment="1">
      <alignment vertical="top" wrapText="1"/>
    </xf>
    <xf numFmtId="0" fontId="16" fillId="0" borderId="1" xfId="0" applyFont="1" applyBorder="1" applyAlignment="1">
      <alignment vertical="top"/>
    </xf>
    <xf numFmtId="164" fontId="16" fillId="0" borderId="1" xfId="0" applyNumberFormat="1" applyFont="1" applyBorder="1" applyAlignment="1">
      <alignment vertical="top"/>
    </xf>
    <xf numFmtId="164" fontId="16" fillId="0" borderId="4" xfId="0" applyNumberFormat="1" applyFont="1" applyBorder="1" applyAlignment="1">
      <alignment vertical="top"/>
    </xf>
    <xf numFmtId="0" fontId="20" fillId="0" borderId="6" xfId="0" applyFont="1" applyBorder="1" applyAlignment="1">
      <alignment vertical="top"/>
    </xf>
    <xf numFmtId="0" fontId="21" fillId="0" borderId="1" xfId="0" applyFont="1" applyBorder="1" applyAlignment="1">
      <alignment vertical="top" wrapText="1"/>
    </xf>
    <xf numFmtId="0" fontId="18" fillId="10" borderId="7" xfId="0" applyFont="1" applyFill="1" applyBorder="1" applyAlignment="1">
      <alignment vertical="top"/>
    </xf>
    <xf numFmtId="0" fontId="18" fillId="10" borderId="8" xfId="0" applyFont="1" applyFill="1" applyBorder="1" applyAlignment="1">
      <alignment vertical="top"/>
    </xf>
    <xf numFmtId="0" fontId="16" fillId="0" borderId="8" xfId="0" applyFont="1" applyBorder="1" applyAlignment="1">
      <alignment vertical="top"/>
    </xf>
    <xf numFmtId="164" fontId="16" fillId="0" borderId="8" xfId="0" applyNumberFormat="1" applyFont="1" applyBorder="1" applyAlignment="1">
      <alignment vertical="top"/>
    </xf>
    <xf numFmtId="164" fontId="16" fillId="0" borderId="11" xfId="0" applyNumberFormat="1" applyFont="1" applyBorder="1" applyAlignment="1">
      <alignment vertical="top"/>
    </xf>
    <xf numFmtId="0" fontId="16" fillId="17" borderId="3" xfId="0" applyFont="1" applyFill="1" applyBorder="1" applyAlignment="1">
      <alignment vertical="center"/>
    </xf>
    <xf numFmtId="164" fontId="19" fillId="12" borderId="3" xfId="0" applyNumberFormat="1" applyFont="1" applyFill="1" applyBorder="1" applyAlignment="1">
      <alignment vertical="center" wrapText="1"/>
    </xf>
    <xf numFmtId="164" fontId="19" fillId="12" borderId="10" xfId="0" applyNumberFormat="1" applyFont="1" applyFill="1" applyBorder="1" applyAlignment="1">
      <alignment vertical="center" wrapText="1"/>
    </xf>
    <xf numFmtId="0" fontId="0" fillId="0" borderId="8" xfId="0" applyBorder="1" applyAlignment="1">
      <alignment vertical="top" wrapText="1"/>
    </xf>
    <xf numFmtId="164" fontId="0" fillId="0" borderId="8" xfId="0" applyNumberFormat="1" applyBorder="1" applyAlignment="1">
      <alignment vertical="top" wrapText="1"/>
    </xf>
    <xf numFmtId="0" fontId="0" fillId="0" borderId="4" xfId="0" applyBorder="1" applyAlignment="1">
      <alignment vertical="top" wrapText="1"/>
    </xf>
    <xf numFmtId="0" fontId="2" fillId="0" borderId="7" xfId="0" applyFont="1" applyBorder="1" applyAlignment="1">
      <alignment vertical="top" wrapText="1"/>
    </xf>
    <xf numFmtId="0" fontId="0" fillId="0" borderId="11" xfId="0" applyBorder="1" applyAlignment="1">
      <alignment vertical="top" wrapText="1"/>
    </xf>
    <xf numFmtId="3" fontId="0" fillId="0" borderId="8" xfId="0" applyNumberFormat="1" applyBorder="1" applyAlignment="1">
      <alignment wrapText="1"/>
    </xf>
    <xf numFmtId="0" fontId="0" fillId="0" borderId="8" xfId="0" applyBorder="1" applyAlignment="1">
      <alignment wrapText="1"/>
    </xf>
    <xf numFmtId="164" fontId="0" fillId="0" borderId="8" xfId="0" applyNumberFormat="1" applyBorder="1" applyAlignment="1">
      <alignment wrapText="1"/>
    </xf>
    <xf numFmtId="0" fontId="4" fillId="2" borderId="8" xfId="0" applyFont="1" applyFill="1" applyBorder="1" applyAlignment="1">
      <alignment horizontal="center" vertical="center" wrapText="1"/>
    </xf>
    <xf numFmtId="164" fontId="9" fillId="0" borderId="1" xfId="0" applyNumberFormat="1" applyFont="1" applyBorder="1"/>
    <xf numFmtId="0" fontId="9" fillId="0" borderId="1" xfId="0" applyFont="1" applyBorder="1"/>
    <xf numFmtId="164" fontId="15" fillId="16" borderId="1" xfId="0" applyNumberFormat="1" applyFont="1" applyFill="1" applyBorder="1"/>
    <xf numFmtId="164" fontId="15" fillId="0" borderId="1" xfId="0" applyNumberFormat="1" applyFont="1" applyBorder="1"/>
    <xf numFmtId="164" fontId="15" fillId="13" borderId="1" xfId="0" applyNumberFormat="1" applyFont="1" applyFill="1" applyBorder="1"/>
    <xf numFmtId="164" fontId="15" fillId="14" borderId="1" xfId="0" applyNumberFormat="1" applyFont="1" applyFill="1" applyBorder="1"/>
    <xf numFmtId="0" fontId="17" fillId="0" borderId="0" xfId="0" applyFont="1" applyAlignment="1">
      <alignment horizontal="center" wrapText="1"/>
    </xf>
    <xf numFmtId="0" fontId="11" fillId="0" borderId="1" xfId="0" applyFont="1" applyBorder="1" applyAlignment="1">
      <alignment horizontal="lef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15" fillId="0" borderId="1" xfId="0" applyFont="1" applyBorder="1"/>
    <xf numFmtId="0" fontId="15" fillId="13" borderId="1" xfId="0" applyFont="1" applyFill="1" applyBorder="1"/>
    <xf numFmtId="0" fontId="15" fillId="14" borderId="1" xfId="0" applyFont="1" applyFill="1" applyBorder="1"/>
    <xf numFmtId="0" fontId="8" fillId="8" borderId="1" xfId="0" applyFont="1" applyFill="1" applyBorder="1" applyAlignment="1">
      <alignment vertical="center" wrapText="1"/>
    </xf>
    <xf numFmtId="164" fontId="8" fillId="8" borderId="1" xfId="0" applyNumberFormat="1" applyFont="1" applyFill="1" applyBorder="1" applyAlignment="1">
      <alignment vertical="center" wrapText="1"/>
    </xf>
    <xf numFmtId="0" fontId="0" fillId="0" borderId="1" xfId="0" applyBorder="1" applyAlignment="1">
      <alignment wrapText="1"/>
    </xf>
    <xf numFmtId="0" fontId="17" fillId="0" borderId="1" xfId="0" applyFont="1" applyBorder="1" applyAlignment="1">
      <alignment horizontal="center" wrapText="1"/>
    </xf>
    <xf numFmtId="0" fontId="15" fillId="16" borderId="1" xfId="0" applyFont="1" applyFill="1" applyBorder="1"/>
    <xf numFmtId="0" fontId="3" fillId="0" borderId="1" xfId="0" applyFont="1" applyBorder="1"/>
    <xf numFmtId="0" fontId="2" fillId="0" borderId="1" xfId="0" applyFont="1" applyBorder="1"/>
    <xf numFmtId="0" fontId="0" fillId="7" borderId="0" xfId="0" applyFill="1" applyAlignment="1">
      <alignment wrapText="1"/>
    </xf>
    <xf numFmtId="0" fontId="4" fillId="9" borderId="0" xfId="0" applyFont="1" applyFill="1"/>
    <xf numFmtId="0" fontId="3" fillId="0" borderId="4" xfId="0" applyFont="1" applyBorder="1"/>
    <xf numFmtId="0" fontId="3" fillId="0" borderId="5" xfId="0" applyFont="1" applyBorder="1"/>
    <xf numFmtId="0" fontId="3" fillId="0" borderId="6" xfId="0" applyFont="1" applyBorder="1"/>
    <xf numFmtId="0" fontId="2" fillId="0" borderId="4" xfId="0" applyFont="1" applyBorder="1"/>
    <xf numFmtId="0" fontId="2" fillId="0" borderId="5" xfId="0" applyFont="1" applyBorder="1"/>
    <xf numFmtId="0" fontId="2" fillId="0" borderId="6" xfId="0" applyFont="1" applyBorder="1"/>
    <xf numFmtId="0" fontId="18" fillId="0" borderId="4" xfId="0" applyFont="1" applyBorder="1"/>
    <xf numFmtId="0" fontId="18" fillId="0" borderId="5" xfId="0" applyFont="1" applyBorder="1"/>
    <xf numFmtId="0" fontId="18" fillId="0" borderId="6" xfId="0" applyFont="1" applyBorder="1"/>
    <xf numFmtId="0" fontId="0" fillId="0" borderId="4" xfId="0" applyBorder="1"/>
    <xf numFmtId="0" fontId="0" fillId="0" borderId="5" xfId="0" applyBorder="1"/>
    <xf numFmtId="0" fontId="0" fillId="0" borderId="6" xfId="0" applyBorder="1"/>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6" fillId="6" borderId="0" xfId="0" applyFont="1" applyFill="1" applyAlignment="1">
      <alignment horizontal="center" vertical="center"/>
    </xf>
    <xf numFmtId="0" fontId="7" fillId="7" borderId="0" xfId="0" applyFont="1" applyFill="1" applyAlignment="1">
      <alignment vertical="center" wrapText="1"/>
    </xf>
  </cellXfs>
  <cellStyles count="1">
    <cellStyle name="Normal" xfId="0" builtinId="0"/>
  </cellStyles>
  <dxfs count="123">
    <dxf>
      <font>
        <b/>
        <color rgb="FF7F6000"/>
      </font>
      <fill>
        <patternFill>
          <bgColor rgb="FFFFF2CC"/>
        </patternFill>
      </fill>
    </dxf>
    <dxf>
      <font>
        <b/>
        <color rgb="FF2E6B2E"/>
      </font>
      <fill>
        <patternFill>
          <bgColor rgb="FFE2F0D9"/>
        </patternFill>
      </fill>
    </dxf>
    <dxf>
      <font>
        <b/>
        <color rgb="FFB91C1C"/>
      </font>
      <fill>
        <patternFill>
          <bgColor rgb="FFFCE8E6"/>
        </patternFill>
      </fill>
    </dxf>
    <dxf>
      <font>
        <b/>
        <color rgb="FF2E6B2E"/>
      </font>
      <fill>
        <patternFill>
          <bgColor rgb="FFE2F0D9"/>
        </patternFill>
      </fill>
    </dxf>
    <dxf>
      <font>
        <b/>
        <color rgb="FFB91C1C"/>
      </font>
      <fill>
        <patternFill>
          <bgColor rgb="FFFCE8E6"/>
        </patternFill>
      </fill>
    </dxf>
    <dxf>
      <font>
        <b/>
        <color rgb="FFB91C1C"/>
      </font>
      <fill>
        <patternFill>
          <bgColor rgb="FFFCE8E6"/>
        </patternFill>
      </fill>
    </dxf>
    <dxf>
      <font>
        <b/>
        <color rgb="FFB91C1C"/>
      </font>
      <fill>
        <patternFill>
          <bgColor rgb="FFFCE8E6"/>
        </patternFill>
      </fill>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164" formatCode="\$#,##0.00"/>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alignment horizontal="general" vertical="top"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solid">
          <fgColor indexed="64"/>
          <bgColor rgb="FF1F4E78"/>
        </patternFill>
      </fill>
      <alignment horizontal="general" vertical="center" textRotation="0" wrapText="1" indent="0" justifyLastLine="0" shrinkToFit="0" readingOrder="0"/>
    </dxf>
    <dxf>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164" formatCode="\$#,##0.00"/>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11"/>
        <color rgb="FFFFFFFF"/>
        <name val="Calibri"/>
        <scheme val="none"/>
      </font>
      <fill>
        <patternFill patternType="solid">
          <fgColor indexed="64"/>
          <bgColor rgb="FF2F5496"/>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164" formatCode="\$#,##0.00"/>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3" formatCode="#,##0"/>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3" formatCode="#,##0"/>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164" formatCode="\$#,##0.00"/>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164" formatCode="\$#,##0.00"/>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numFmt numFmtId="164" formatCode="\$#,##0.00"/>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auto="1"/>
        <name val="Calibri"/>
        <scheme val="none"/>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bottom style="thin">
          <color auto="1"/>
        </bottom>
      </border>
    </dxf>
    <dxf>
      <alignment horizontal="general" vertical="bottom"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solid">
          <fgColor indexed="64"/>
          <bgColor rgb="FF1F4E78"/>
        </patternFill>
      </fill>
      <alignment horizontal="general" vertical="center" textRotation="0" wrapText="1" indent="0" justifyLastLine="0" shrinkToFit="0" readingOrder="0"/>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numFmt numFmtId="164" formatCode="\$#,##0.00"/>
      <alignment vertical="top" textRotation="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rgb="FF000000"/>
        <name val="Calibri"/>
        <family val="2"/>
        <scheme val="none"/>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alignment vertical="top" textRotation="0" indent="0" justifyLastLine="0" shrinkToFit="0" readingOrder="0"/>
    </dxf>
    <dxf>
      <font>
        <strike val="0"/>
        <outline val="0"/>
        <shadow val="0"/>
        <u val="none"/>
        <vertAlign val="baseline"/>
        <name val="Calibri"/>
        <family val="2"/>
        <scheme val="none"/>
      </font>
      <alignment vertical="top" textRotation="0" indent="0" justifyLastLine="0" shrinkToFit="0" readingOrder="0"/>
    </dxf>
    <dxf>
      <font>
        <b val="0"/>
        <i val="0"/>
        <strike val="0"/>
        <condense val="0"/>
        <extend val="0"/>
        <outline val="0"/>
        <shadow val="0"/>
        <u val="none"/>
        <vertAlign val="baseline"/>
        <sz val="10"/>
        <color auto="1"/>
        <name val="Calibri"/>
        <family val="2"/>
        <scheme val="none"/>
      </font>
      <numFmt numFmtId="164" formatCode="\$#,##0.00"/>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4" formatCode="\$#,##0.00"/>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name val="Calibri"/>
        <family val="2"/>
        <scheme val="none"/>
      </font>
      <alignment vertical="top" textRotation="0" indent="0" justifyLastLine="0" shrinkToFit="0" readingOrder="0"/>
    </dxf>
    <dxf>
      <font>
        <strike val="0"/>
        <outline val="0"/>
        <shadow val="0"/>
        <u val="none"/>
        <vertAlign val="baseline"/>
        <name val="Calibri"/>
        <family val="2"/>
        <scheme val="none"/>
      </font>
      <alignment vertical="top" textRotation="0" indent="0" justifyLastLine="0" shrinkToFit="0" readingOrder="0"/>
    </dxf>
    <dxf>
      <font>
        <strike val="0"/>
        <outline val="0"/>
        <shadow val="0"/>
        <u val="none"/>
        <vertAlign val="baseline"/>
        <name val="Calibri"/>
        <family val="2"/>
        <scheme val="none"/>
      </font>
      <alignment vertical="top" textRotation="0" indent="0" justifyLastLine="0" shrinkToFit="0" readingOrder="0"/>
    </dxf>
    <dxf>
      <font>
        <strike val="0"/>
        <outline val="0"/>
        <shadow val="0"/>
        <u val="none"/>
        <vertAlign val="baseline"/>
        <name val="Calibri"/>
        <family val="2"/>
        <scheme val="none"/>
      </font>
      <alignment vertical="top" textRotation="0" indent="0" justifyLastLine="0" shrinkToFit="0" readingOrder="0"/>
    </dxf>
    <dxf>
      <font>
        <strike val="0"/>
        <outline val="0"/>
        <shadow val="0"/>
        <u val="none"/>
        <vertAlign val="baseline"/>
        <name val="Calibri"/>
        <family val="2"/>
        <scheme val="none"/>
      </font>
      <alignment vertical="top" textRotation="0" indent="0" justifyLastLine="0" shrinkToFit="0" readingOrder="0"/>
    </dxf>
    <dxf>
      <border outline="0">
        <left style="thin">
          <color auto="1"/>
        </left>
        <right style="thin">
          <color auto="1"/>
        </right>
        <top style="thin">
          <color auto="1"/>
        </top>
        <bottom style="thin">
          <color auto="1"/>
        </bottom>
      </border>
    </dxf>
    <dxf>
      <font>
        <strike val="0"/>
        <outline val="0"/>
        <shadow val="0"/>
        <u val="none"/>
        <vertAlign val="baseline"/>
        <name val="Calibri"/>
        <family val="2"/>
        <scheme val="none"/>
      </font>
      <alignment vertical="top" textRotation="0" indent="0" justifyLastLine="0" shrinkToFit="0" readingOrder="0"/>
    </dxf>
    <dxf>
      <border outline="0">
        <bottom style="thin">
          <color auto="1"/>
        </bottom>
      </border>
    </dxf>
    <dxf>
      <font>
        <b/>
        <i val="0"/>
        <strike val="0"/>
        <condense val="0"/>
        <extend val="0"/>
        <outline val="0"/>
        <shadow val="0"/>
        <u val="none"/>
        <vertAlign val="baseline"/>
        <sz val="11"/>
        <color rgb="FFFFFFFF"/>
        <name val="Calibri"/>
        <family val="2"/>
        <scheme val="none"/>
      </font>
      <numFmt numFmtId="164" formatCode="\$#,##0.00"/>
      <fill>
        <patternFill patternType="solid">
          <fgColor indexed="64"/>
          <bgColor rgb="FF17365D"/>
        </patternFill>
      </fill>
      <alignment horizontal="general" vertical="bottom" textRotation="0" wrapText="1" indent="0" justifyLastLine="0" shrinkToFit="0" readingOrder="0"/>
      <border diagonalUp="0" diagonalDown="0" outline="0">
        <left style="thin">
          <color auto="1"/>
        </left>
        <right style="thin">
          <color auto="1"/>
        </right>
        <top/>
        <bottom/>
      </border>
    </dxf>
    <dxf>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numFmt numFmtId="165" formatCode="0.0%"/>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numFmt numFmtId="164" formatCode="\$#,##0.00"/>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left style="thin">
          <color auto="1"/>
        </left>
        <bottom style="thin">
          <color auto="1"/>
        </bottom>
      </border>
    </dxf>
    <dxf>
      <font>
        <b/>
        <i val="0"/>
        <strike val="0"/>
        <condense val="0"/>
        <extend val="0"/>
        <outline val="0"/>
        <shadow val="0"/>
        <u val="none"/>
        <vertAlign val="baseline"/>
        <sz val="11"/>
        <color rgb="FFFFFFFF"/>
        <name val="Calibri"/>
        <scheme val="none"/>
      </font>
      <fill>
        <patternFill patternType="solid">
          <fgColor indexed="64"/>
          <bgColor rgb="FF17365D"/>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33E3D0-65F4-47A9-BF9F-38928F8E4D5D}" name="Table1" displayName="Table1" ref="A2:AT80" totalsRowShown="0" headerRowDxfId="122" tableBorderDxfId="121">
  <autoFilter ref="A2:AT80" xr:uid="{6633E3D0-65F4-47A9-BF9F-38928F8E4D5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autoFilter>
  <tableColumns count="46">
    <tableColumn id="1" xr3:uid="{3F491DFE-D46E-49C0-B67B-C50C79820696}" name="Cost Category" dataDxfId="120"/>
    <tableColumn id="2" xr3:uid="{8D4B8662-1F60-44EA-A9DD-FA82BDE00C3C}" name="Line Item Description" dataDxfId="119"/>
    <tableColumn id="3" xr3:uid="{994782FE-F9CF-46F6-AE71-31197967051C}" name="Unit Type" dataDxfId="118"/>
    <tableColumn id="4" xr3:uid="{CD3EC4E5-52C5-4910-B203-D88D2E9508CC}" name="Quantity" dataDxfId="117"/>
    <tableColumn id="5" xr3:uid="{BF906ABE-2905-4487-BDE1-66B899A18316}" name="Unit Price" dataDxfId="116"/>
    <tableColumn id="6" xr3:uid="{F2590663-08DA-44CD-9057-9A1F101B106D}" name="Year 1" dataDxfId="115"/>
    <tableColumn id="7" xr3:uid="{022A92CB-2DC8-4708-9292-FA124D4EF079}" name="Year 2" dataDxfId="114"/>
    <tableColumn id="8" xr3:uid="{16BC1513-FDDB-49E7-B990-C5EE69B07F4B}" name="Year 3" dataDxfId="113"/>
    <tableColumn id="9" xr3:uid="{EAB724E7-B647-46E3-9CFD-D4CD85A5D0DE}" name="Year 4" dataDxfId="112"/>
    <tableColumn id="10" xr3:uid="{9CA21D3A-09A5-449B-B280-074E70516CD8}" name="Year 5" dataDxfId="111"/>
    <tableColumn id="11" xr3:uid="{0E84BC85-71E6-4017-A928-5891168EADBD}" name="Year 6" dataDxfId="110"/>
    <tableColumn id="12" xr3:uid="{6D030A65-02DD-4166-A9D5-A70D8485AAD0}" name="Year 7" dataDxfId="109"/>
    <tableColumn id="13" xr3:uid="{B7221468-8901-4B99-91C0-C59230387FE1}" name="Year 8" dataDxfId="108"/>
    <tableColumn id="14" xr3:uid="{9520FE3F-CD7F-49D3-BB8E-26E161508B90}" name="Year 9" dataDxfId="107"/>
    <tableColumn id="15" xr3:uid="{0EBEFBE3-5F74-4635-8B7B-616E6817C326}" name="Year 10" dataDxfId="106"/>
    <tableColumn id="16" xr3:uid="{8B94881F-A364-48C7-A6C0-8280BF3F915A}" name="10-Year Total" dataDxfId="105">
      <calculatedColumnFormula>SUM(F3:O3)</calculatedColumnFormula>
    </tableColumn>
    <tableColumn id="17" xr3:uid="{8FC2FD06-9F61-43A9-96B7-2325534F607A}" name="FHWA Eligible" dataDxfId="104"/>
    <tableColumn id="18" xr3:uid="{44C76365-5EB6-4615-B8C9-8E0143A3F899}" name="Notes / Assumptions" dataDxfId="103"/>
    <tableColumn id="19" xr3:uid="{10A87642-77FB-4AEE-81D0-13ECE6FA8AD6}" name="Requirement / Pricing Reference" dataDxfId="102"/>
    <tableColumn id="20" xr3:uid="{EB697265-A8DB-4A7F-A442-6A68B061909E}" name="Cost Status" dataDxfId="101"/>
    <tableColumn id="21" xr3:uid="{B7D3C88B-45A7-4D8F-8C64-95104B0B3D36}" name="License Metric / Volume Band" dataDxfId="100"/>
    <tableColumn id="22" xr3:uid="{55C80D0F-6A9D-4077-881C-D945E22EE577}" name="Third-Party Provider" dataDxfId="99"/>
    <tableColumn id="23" xr3:uid="{E1108562-6141-4690-883D-8A71AB7DC205}" name="Year 2 YoY Increase" dataDxfId="98">
      <calculatedColumnFormula>IF(OR(F3="",G3="",F3=0),"",G3/F3-1)</calculatedColumnFormula>
    </tableColumn>
    <tableColumn id="24" xr3:uid="{2C3A3134-E8ED-47E1-983A-5818726C9244}" name="Year 3 YoY Increase" dataDxfId="97">
      <calculatedColumnFormula>IF(OR(G3="",H3="",G3=0),"",H3/G3-1)</calculatedColumnFormula>
    </tableColumn>
    <tableColumn id="25" xr3:uid="{B2FC7250-93CA-44F6-B554-7B9A48179EE2}" name="Year 4 YoY Increase" dataDxfId="96">
      <calculatedColumnFormula>IF(OR(H3="",I3="",H3=0),"",I3/H3-1)</calculatedColumnFormula>
    </tableColumn>
    <tableColumn id="26" xr3:uid="{69DD0A88-5660-41EF-B252-0DBABA9A396C}" name="Year 5 YoY Increase" dataDxfId="95">
      <calculatedColumnFormula>IF(OR(I3="",J3="",I3=0),"",J3/I3-1)</calculatedColumnFormula>
    </tableColumn>
    <tableColumn id="27" xr3:uid="{668B7B1D-DDA2-4241-9FCB-F7F121F088A4}" name="Year 6 YoY Increase" dataDxfId="94">
      <calculatedColumnFormula>IF(OR(J3="",K3="",J3=0),"",K3/J3-1)</calculatedColumnFormula>
    </tableColumn>
    <tableColumn id="28" xr3:uid="{EAE566BB-500E-4423-8FEA-EF2C6E25965C}" name="Year 7 YoY Increase" dataDxfId="93">
      <calculatedColumnFormula>IF(OR(K3="",L3="",K3=0),"",L3/K3-1)</calculatedColumnFormula>
    </tableColumn>
    <tableColumn id="29" xr3:uid="{83FE0C20-3B5D-461B-8D0A-E21B75F875F5}" name="Year 8 YoY Increase" dataDxfId="92">
      <calculatedColumnFormula>IF(OR(L3="",M3="",L3=0),"",M3/L3-1)</calculatedColumnFormula>
    </tableColumn>
    <tableColumn id="30" xr3:uid="{F883A2BA-EC3D-4C9E-B0DB-435DCD9406B2}" name="Year 9 YoY Increase" dataDxfId="91">
      <calculatedColumnFormula>IF(OR(M3="",N3="",M3=0),"",N3/M3-1)</calculatedColumnFormula>
    </tableColumn>
    <tableColumn id="31" xr3:uid="{5CC7462C-CEF5-4719-8446-B78C7F0D9017}" name="Year 10 YoY Increase" dataDxfId="90">
      <calculatedColumnFormula>IF(OR(N3="",O3="",N3=0),"",O3/N3-1)</calculatedColumnFormula>
    </tableColumn>
    <tableColumn id="32" xr3:uid="{FA2E3AFB-10CB-4EF1-A496-244446BC6E4D}" name="Escalation Compliance" dataDxfId="89">
      <calculatedColumnFormula>IF(COUNTA(B3:O3)=0,"",IF(OR($A3="",COUNTIF('10-Year TCO Summary'!$A$3:$A$15,$A3)=0),"REVIEW CATEGORY",IF(NOT(OR($T3="Vendor-Controlled",$T3="Publisher-Controlled",$T3="One-Time / Nonrecurring",$T3="Other / Explain")),"REVIEW COST STATUS",IF(OR(COUNT(F3:O3)&lt;&gt;10,COUNTIF(F3:O3,"&lt;0")&gt;0),"REVIEW ANNUAL PRICES",IF($T3="Other / Explain","REVIEW COST STATUS",IF($T3="One-Time / Nonrecurring","PASS",IF(AND($T3="Vendor-Controlled",COUNT('Escalation Inputs'!$B$3:$B$11)&lt;&gt;9),"REVIEW CPI INPUTS",IF(AND(OR(W3="",W3&lt;=IF($T3="Publisher-Controlled",'Escalation Inputs'!$D$3,'Escalation Inputs'!$C$3)+0.000001),OR(X3="",X3&lt;=IF($T3="Publisher-Controlled",'Escalation Inputs'!$D$4,'Escalation Inputs'!$C$4)+0.000001),OR(Y3="",Y3&lt;=IF($T3="Publisher-Controlled",'Escalation Inputs'!$D$5,'Escalation Inputs'!$C$5)+0.000001),OR(Z3="",Z3&lt;=IF($T3="Publisher-Controlled",'Escalation Inputs'!$D$6,'Escalation Inputs'!$C$6)+0.000001),OR(AA3="",AA3&lt;=IF($T3="Publisher-Controlled",'Escalation Inputs'!$D$7,'Escalation Inputs'!$C$7)+0.000001),OR(AB3="",AB3&lt;=IF($T3="Publisher-Controlled",'Escalation Inputs'!$D$8,'Escalation Inputs'!$C$8)+0.000001),OR(AC3="",AC3&lt;=IF($T3="Publisher-Controlled",'Escalation Inputs'!$D$9,'Escalation Inputs'!$C$9)+0.000001),OR(AD3="",AD3&lt;=IF($T3="Publisher-Controlled",'Escalation Inputs'!$D$10,'Escalation Inputs'!$C$10)+0.000001),OR(AE3="",AE3&lt;=IF($T3="Publisher-Controlled",'Escalation Inputs'!$D$11,'Escalation Inputs'!$C$11)+0.000001)),IF($T3="Publisher-Controlled","PUBLISHER REVIEW","PASS"),"REVIEW ESCALATION"))))))))</calculatedColumnFormula>
    </tableColumn>
    <tableColumn id="33" xr3:uid="{AA270FFE-B816-48C1-98BB-A414C57F1EEB}" name="Last Binding Price Year (1-10)" dataDxfId="88"/>
    <tableColumn id="34" xr3:uid="{D57EB88B-76B9-4D4D-BD9B-5EA439645861}" name="Binding Price Evidence / Locator" dataDxfId="87"/>
    <tableColumn id="35" xr3:uid="{5A462F1D-770F-45A3-AE2E-9FF6C343A0CF}" name="Normalized Year 1" dataDxfId="86">
      <calculatedColumnFormula>IF(COUNTA($F3:$O3)=0,"",IF($T3="Publisher-Controlled",IF($AT3="READY FOR REVIEW",F3,""),F3))</calculatedColumnFormula>
    </tableColumn>
    <tableColumn id="36" xr3:uid="{5433CD80-2251-4E3F-8F3D-D9D9DE9F02F1}" name="Normalized Year 2" dataDxfId="85">
      <calculatedColumnFormula>IF(COUNTA($F3:$O3)=0,"",IF($T3="Publisher-Controlled",IF($AT3="READY FOR REVIEW",IF(2&lt;=$AG3,G3,AI3*(1+'Escalation Inputs'!$D$3)),""),G3))</calculatedColumnFormula>
    </tableColumn>
    <tableColumn id="37" xr3:uid="{43697923-9518-46DB-B380-15BC5111AE12}" name="Normalized Year 3" dataDxfId="84">
      <calculatedColumnFormula>IF(COUNTA($F3:$O3)=0,"",IF($T3="Publisher-Controlled",IF($AT3="READY FOR REVIEW",IF(3&lt;=$AG3,H3,AJ3*(1+'Escalation Inputs'!$D$4)),""),H3))</calculatedColumnFormula>
    </tableColumn>
    <tableColumn id="38" xr3:uid="{887FAE97-851A-4819-92E9-7026B1725439}" name="Normalized Year 4" dataDxfId="83">
      <calculatedColumnFormula>IF(COUNTA($F3:$O3)=0,"",IF($T3="Publisher-Controlled",IF($AT3="READY FOR REVIEW",IF(4&lt;=$AG3,I3,AK3*(1+'Escalation Inputs'!$D$5)),""),I3))</calculatedColumnFormula>
    </tableColumn>
    <tableColumn id="39" xr3:uid="{8CD16BED-549A-4CA3-A1EA-DBADC6B1DF38}" name="Normalized Year 5" dataDxfId="82">
      <calculatedColumnFormula>IF(COUNTA($F3:$O3)=0,"",IF($T3="Publisher-Controlled",IF($AT3="READY FOR REVIEW",IF(5&lt;=$AG3,J3,AL3*(1+'Escalation Inputs'!$D$6)),""),J3))</calculatedColumnFormula>
    </tableColumn>
    <tableColumn id="40" xr3:uid="{400F8504-65D2-4EE5-B4A8-81FFA0BA9261}" name="Normalized Year 6" dataDxfId="81">
      <calculatedColumnFormula>IF(COUNTA($F3:$O3)=0,"",IF($T3="Publisher-Controlled",IF($AT3="READY FOR REVIEW",IF(6&lt;=$AG3,K3,AM3*(1+'Escalation Inputs'!$D$7)),""),K3))</calculatedColumnFormula>
    </tableColumn>
    <tableColumn id="41" xr3:uid="{7013DB80-2228-462D-B7DF-5CB46B3F4FB1}" name="Normalized Year 7" dataDxfId="80">
      <calculatedColumnFormula>IF(COUNTA($F3:$O3)=0,"",IF($T3="Publisher-Controlled",IF($AT3="READY FOR REVIEW",IF(7&lt;=$AG3,L3,AN3*(1+'Escalation Inputs'!$D$8)),""),L3))</calculatedColumnFormula>
    </tableColumn>
    <tableColumn id="42" xr3:uid="{DE2ABB79-43B2-4D1A-9BC0-F0E732901315}" name="Normalized Year 8" dataDxfId="79">
      <calculatedColumnFormula>IF(COUNTA($F3:$O3)=0,"",IF($T3="Publisher-Controlled",IF($AT3="READY FOR REVIEW",IF(8&lt;=$AG3,M3,AO3*(1+'Escalation Inputs'!$D$9)),""),M3))</calculatedColumnFormula>
    </tableColumn>
    <tableColumn id="43" xr3:uid="{DF8867AA-6A62-4DA1-86BB-D5762BF8817D}" name="Normalized Year 9" dataDxfId="78">
      <calculatedColumnFormula>IF(COUNTA($F3:$O3)=0,"",IF($T3="Publisher-Controlled",IF($AT3="READY FOR REVIEW",IF(9&lt;=$AG3,N3,AP3*(1+'Escalation Inputs'!$D$10)),""),N3))</calculatedColumnFormula>
    </tableColumn>
    <tableColumn id="44" xr3:uid="{95F5F744-829E-4CAB-ACC3-30AE46D5ED95}" name="Normalized Year 10" dataDxfId="77">
      <calculatedColumnFormula>IF(COUNTA($F3:$O3)=0,"",IF($T3="Publisher-Controlled",IF($AT3="READY FOR REVIEW",IF(10&lt;=$AG3,O3,AQ3*(1+'Escalation Inputs'!$D$11)),""),O3))</calculatedColumnFormula>
    </tableColumn>
    <tableColumn id="45" xr3:uid="{6AFF51A5-96E5-4944-953E-2F7625EE6230}" name="Normalized 10-Year Total" dataDxfId="76">
      <calculatedColumnFormula>IF(COUNT(AI3:AR3)=10,SUM(AI3:AR3),"")</calculatedColumnFormula>
    </tableColumn>
    <tableColumn id="46" xr3:uid="{9989BE48-448B-406E-9713-F8FE5E6C440F}" name="Normalization Validation" dataDxfId="75">
      <calculatedColumnFormula>IF(COUNTA(F3:O3)=0,"",IF($T3&lt;&gt;"Publisher-Controlled","AS SUBMITTED",IF(OR(NOT(ISNUMBER(AG3)),AG3&lt;1,AG3&gt;10,AG3&lt;&gt;INT(AG3)),"REVIEW BINDING YEAR",IF(OR(COUNT(F3:O3)&lt;&gt;10,F3&lt;=0),"REVIEW PUBLISHER BASE / PRICES",IF(AND(AG3&gt;1,LEN(TRIM(AH3))=0),"REVIEW BINDING EVIDENCE",IF(COUNT('Escalation Inputs'!$D$3:$D$11)&lt;&gt;9,"REVIEW PUBLISHER ASSUMPTION","READY FOR REVIEW"))))))</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F61091-C8F4-4803-93E5-E9A3BDF71A34}" name="Table2" displayName="Table2" ref="A2:T24" totalsRowShown="0" headerRowDxfId="74" dataDxfId="72" headerRowBorderDxfId="73" tableBorderDxfId="71">
  <autoFilter ref="A2:T24" xr:uid="{0CF61091-C8F4-4803-93E5-E9A3BDF71A3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A2DED2F2-78BC-4F03-9949-F35E07FD905C}" name="Interface ID" dataDxfId="70"/>
    <tableColumn id="2" xr3:uid="{F97C3FF4-0CF0-42DD-8FFA-E93A270BCABC}" name="System A" dataDxfId="69"/>
    <tableColumn id="3" xr3:uid="{4CE53DCD-A175-4321-8FE8-D2BC898CD276}" name="System B" dataDxfId="68"/>
    <tableColumn id="4" xr3:uid="{1C28B374-84BC-4BC0-98BF-2C7CD79FFA42}" name="Direction" dataDxfId="67"/>
    <tableColumn id="5" xr3:uid="{22CFB597-04C9-4E1A-9A30-BB9D6E0C8CA5}" name="Frequency" dataDxfId="66"/>
    <tableColumn id="6" xr3:uid="{319EE1F3-283E-4A09-BA76-31A772E484CF}" name="Build Cost_x000a_(One-Time)" dataDxfId="65"/>
    <tableColumn id="7" xr3:uid="{C860B291-6DDC-40F3-BB30-DA905C17625B}" name="Annual Maintenance" dataDxfId="64"/>
    <tableColumn id="8" xr3:uid="{B2CA6992-5030-41C1-96E8-C15E7863087B}" name="Prerequisites / Assumptions" dataDxfId="63"/>
    <tableColumn id="9" xr3:uid="{09F35682-0B7E-4C3C-98A6-49C4A9B94FD6}" name="Related Requirements" dataDxfId="62"/>
    <tableColumn id="10" xr3:uid="{19F6C959-B5B4-41C0-9F55-9C92691827E1}" name="Vendor Pricing Validation" dataDxfId="61"/>
    <tableColumn id="11" xr3:uid="{7090D459-B21B-4466-8ECD-5E52636C8683}" name="Maintenance Year 2" dataDxfId="60"/>
    <tableColumn id="12" xr3:uid="{703B5275-60F1-4DE7-B1EA-6BD819AFB4C8}" name="Maintenance Year 3" dataDxfId="59"/>
    <tableColumn id="13" xr3:uid="{2E61263E-E538-469A-9B93-D4765BC5A226}" name="Maintenance Year 4" dataDxfId="58"/>
    <tableColumn id="14" xr3:uid="{3A74C27A-868A-44C9-9A11-2DB049695269}" name="Maintenance Year 5" dataDxfId="57"/>
    <tableColumn id="15" xr3:uid="{F9EED154-4FD8-4FA0-8A48-1FD0B31A4CCB}" name="Maintenance Year 6" dataDxfId="56"/>
    <tableColumn id="16" xr3:uid="{439A6112-C675-4784-B043-7932EC464C85}" name="Maintenance Year 7" dataDxfId="55"/>
    <tableColumn id="17" xr3:uid="{ECD2792A-DF37-4D33-85F6-B0CB613BBE41}" name="Maintenance Year 8" dataDxfId="54"/>
    <tableColumn id="18" xr3:uid="{26851B64-4450-4943-8D46-89B3B26A49AF}" name="Maintenance Year 9" dataDxfId="53"/>
    <tableColumn id="19" xr3:uid="{79809359-3C7C-4CAF-93E8-7D95F1BAE132}" name="Maintenance Year 10" dataDxfId="52"/>
    <tableColumn id="20" xr3:uid="{85A04C10-21FC-43B3-8360-8FFEECA9447E}" name="Maintenance 9-Year Total" dataDxfId="5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94CAB34-2AF8-40A6-ACE2-83BDABAEE93D}" name="Table5" displayName="Table5" ref="A2:M20" totalsRowShown="0" headerRowDxfId="50" dataDxfId="49" tableBorderDxfId="48">
  <autoFilter ref="A2:M20" xr:uid="{A94CAB34-2AF8-40A6-ACE2-83BDABAEE93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98F29529-45DE-4F26-A773-0C165B263B13}" name="Data Object" dataDxfId="47"/>
    <tableColumn id="2" xr3:uid="{35375118-1D01-43B9-8758-F3660BA519CE}" name="DRJTBC Estimated Volume_x000a_(Unknown unless provided)" dataDxfId="46"/>
    <tableColumn id="3" xr3:uid="{42BB7014-3174-4FD1-9484-2665BAE4B44A}" name="Included in_x000a_Day 1 Go-Live?" dataDxfId="45"/>
    <tableColumn id="4" xr3:uid="{82A36F3D-DC83-439C-98CE-40577AC707E8}" name="Day 1 Cost_x000a_(Active/Open)" dataDxfId="44"/>
    <tableColumn id="5" xr3:uid="{B322B014-72E0-427F-90CF-F54709CC432D}" name="Historical Template_x000a_Build Cost" dataDxfId="43"/>
    <tableColumn id="6" xr3:uid="{5C2B21F0-7DCB-41E3-857A-9DAC9BAABBF0}" name="Template Execution_x000a_Support (if needed)" dataDxfId="42"/>
    <tableColumn id="7" xr3:uid="{D6B61BF6-4CBE-477F-88D6-1C03AD182F5B}" name="Notes / Assumptions" dataDxfId="41"/>
    <tableColumn id="8" xr3:uid="{9EF4E757-F1AF-45F7-820F-EDFC5689F6BF}" name="Vendor Assumed Volume" dataDxfId="40"/>
    <tableColumn id="9" xr3:uid="{9C6260CB-4151-4D3C-B379-B4E6D6E3ED07}" name="Volume Included in Base Price" dataDxfId="39"/>
    <tableColumn id="10" xr3:uid="{AA00FEE6-0B5D-4318-BF1C-D6F47AFD9485}" name="Unit Basis" dataDxfId="38"/>
    <tableColumn id="11" xr3:uid="{99289EC4-5B16-4447-BC4C-7419A54AB371}" name="Unit Rate Above Included Volume" dataDxfId="37"/>
    <tableColumn id="12" xr3:uid="{8F56EF93-3C66-4743-89BD-9776DABB622D}" name="Source Systems / Files Assumed" dataDxfId="36"/>
    <tableColumn id="13" xr3:uid="{59BB5B76-042C-4BB1-9483-7FC2E2EFA4FC}" name="Data Quality / Other Assumptions" dataDxfId="35"/>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18C6DC-52BE-4A9E-BE14-6A144C7E9C49}" name="Table4" displayName="Table4" ref="A2:F17" totalsRowShown="0" headerRowDxfId="34" dataDxfId="32" headerRowBorderDxfId="33" tableBorderDxfId="31" totalsRowBorderDxfId="30">
  <autoFilter ref="A2:F17" xr:uid="{0018C6DC-52BE-4A9E-BE14-6A144C7E9C49}">
    <filterColumn colId="0" hiddenButton="1"/>
    <filterColumn colId="1" hiddenButton="1"/>
    <filterColumn colId="2" hiddenButton="1"/>
    <filterColumn colId="3" hiddenButton="1"/>
    <filterColumn colId="4" hiddenButton="1"/>
    <filterColumn colId="5" hiddenButton="1"/>
  </autoFilter>
  <tableColumns count="6">
    <tableColumn id="1" xr3:uid="{6767D7A2-C47F-4538-9585-3190C02EE2C9}" name="Role" dataDxfId="29"/>
    <tableColumn id="2" xr3:uid="{4F050825-D92B-459E-BF80-554DC8279567}" name="Fully Burdened_x000a_Hourly Rate" dataDxfId="28"/>
    <tableColumn id="3" xr3:uid="{035BA26A-4BA2-4C16-AF76-53DC9FB988E8}" name="Estimated Hours_x000a_(Implementation)" dataDxfId="27"/>
    <tableColumn id="4" xr3:uid="{EC6CD372-1C4A-4947-B4D5-01B4A53789DA}" name="Estimated Hours_x000a_(Annual Support)" dataDxfId="26"/>
    <tableColumn id="5" xr3:uid="{E79F1CDE-5E96-4FE9-8B86-84A754A287A9}" name="Onsite / Remote" dataDxfId="25"/>
    <tableColumn id="6" xr3:uid="{1D9F2AF1-7964-4C43-BB74-5357B24F850E}" name="Notes" dataDxfId="24"/>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95C62AD-34CD-4E85-AEEF-3C60EC2815BC}" name="Table3" displayName="Table3" ref="A6:N106" totalsRowShown="0" headerRowDxfId="23" dataDxfId="22" tableBorderDxfId="21">
  <autoFilter ref="A6:N106" xr:uid="{F95C62AD-34CD-4E85-AEEF-3C60EC2815B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9D2184B-04FA-4193-BAE8-D877AE296DF6}" name="Reference ID" dataDxfId="20"/>
    <tableColumn id="2" xr3:uid="{394648BA-B817-44DC-AEA4-D036DEB3633C}" name="Type" dataDxfId="19"/>
    <tableColumn id="3" xr3:uid="{BA97AA59-EE4E-4059-B047-9A6A5C8A3E82}" name="Description" dataDxfId="18"/>
    <tableColumn id="4" xr3:uid="{4A319AE3-EB29-4B22-88B1-0556F9DF06DF}" name="Related Requirement ID(s)" dataDxfId="17"/>
    <tableColumn id="5" xr3:uid="{C093DF48-AE1E-499B-8A48-9EBA53CA6DAF}" name="Related Pricing Line / Tab" dataDxfId="16"/>
    <tableColumn id="6" xr3:uid="{FB0DFE35-6F87-43C2-AACD-3C7B06FBC150}" name="Cost Impact" dataDxfId="15"/>
    <tableColumn id="7" xr3:uid="{EC4AF3A5-FDD1-4BA8-904A-D989B808A3C8}" name="Estimated Cost ($)" dataDxfId="14"/>
    <tableColumn id="8" xr3:uid="{BAF36244-0416-4830-B86F-001659C9CD42}" name="Schedule Impact" dataDxfId="13"/>
    <tableColumn id="9" xr3:uid="{09E22FED-04D6-4F65-8856-6CBC69F137AE}" name="DRJTBC Responsibility / Resource" dataDxfId="12"/>
    <tableColumn id="10" xr3:uid="{3CDE59D0-1442-4A8A-8B8A-78DE4F9BAAB5}" name="Third-Party Dependency" dataDxfId="11"/>
    <tableColumn id="11" xr3:uid="{3827593C-298D-478D-BE2D-B914E70537A4}" name="Consequence if Unmet" dataDxfId="10"/>
    <tableColumn id="12" xr3:uid="{022D1E90-468E-4723-8FEE-DB365912A535}" name="Vendor Mitigation / Alternative" dataDxfId="9"/>
    <tableColumn id="13" xr3:uid="{494F33E9-88B0-4D15-9AB9-140571D4D1F5}" name="Procurement Disposition" dataDxfId="8"/>
    <tableColumn id="14" xr3:uid="{F5E04499-08E7-40A6-9203-6113D51D45AB}" name="Evaluator / Negotiation Notes" dataDxfId="7"/>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4"/>
  <sheetViews>
    <sheetView showGridLines="0" workbookViewId="0"/>
  </sheetViews>
  <sheetFormatPr defaultRowHeight="15.6" x14ac:dyDescent="0.6"/>
  <cols>
    <col min="1" max="1" width="171.3125" style="33" customWidth="1"/>
    <col min="2" max="16384" width="8.83984375" style="30"/>
  </cols>
  <sheetData>
    <row r="1" spans="1:5" ht="61.2" customHeight="1" x14ac:dyDescent="1.1000000000000001">
      <c r="A1" s="39" t="s">
        <v>470</v>
      </c>
      <c r="B1" s="93"/>
      <c r="C1" s="93"/>
      <c r="D1" s="93"/>
      <c r="E1" s="93"/>
    </row>
    <row r="2" spans="1:5" ht="14.8" customHeight="1" x14ac:dyDescent="0.6">
      <c r="A2" s="29"/>
    </row>
    <row r="3" spans="1:5" ht="14.8" customHeight="1" x14ac:dyDescent="0.6">
      <c r="A3" s="31"/>
    </row>
    <row r="4" spans="1:5" ht="14.8" customHeight="1" x14ac:dyDescent="0.6">
      <c r="A4" s="94" t="s">
        <v>0</v>
      </c>
    </row>
    <row r="5" spans="1:5" ht="78" customHeight="1" x14ac:dyDescent="0.6">
      <c r="A5" s="95" t="s">
        <v>351</v>
      </c>
    </row>
    <row r="6" spans="1:5" ht="14.8" customHeight="1" x14ac:dyDescent="0.6">
      <c r="A6" s="95" t="s">
        <v>1</v>
      </c>
    </row>
    <row r="7" spans="1:5" ht="14.8" customHeight="1" x14ac:dyDescent="0.6">
      <c r="A7" s="95" t="s">
        <v>2</v>
      </c>
    </row>
    <row r="8" spans="1:5" ht="14.8" customHeight="1" x14ac:dyDescent="0.6">
      <c r="A8" s="95" t="s">
        <v>3</v>
      </c>
    </row>
    <row r="9" spans="1:5" ht="14.8" customHeight="1" x14ac:dyDescent="0.6">
      <c r="A9" s="95" t="s">
        <v>4</v>
      </c>
    </row>
    <row r="10" spans="1:5" ht="37.200000000000003" customHeight="1" x14ac:dyDescent="0.6">
      <c r="A10" s="95" t="s">
        <v>352</v>
      </c>
    </row>
    <row r="11" spans="1:5" ht="24.3" customHeight="1" x14ac:dyDescent="0.6">
      <c r="A11" s="95" t="s">
        <v>5</v>
      </c>
    </row>
    <row r="12" spans="1:5" ht="25.5" customHeight="1" x14ac:dyDescent="0.6">
      <c r="A12" s="95" t="s">
        <v>6</v>
      </c>
    </row>
    <row r="13" spans="1:5" ht="55.8" customHeight="1" x14ac:dyDescent="0.6">
      <c r="A13" s="95" t="s">
        <v>353</v>
      </c>
    </row>
    <row r="14" spans="1:5" ht="86.7" customHeight="1" x14ac:dyDescent="0.6">
      <c r="A14" s="95" t="s">
        <v>354</v>
      </c>
    </row>
    <row r="15" spans="1:5" ht="14.8" customHeight="1" x14ac:dyDescent="0.6">
      <c r="A15" s="94" t="s">
        <v>7</v>
      </c>
    </row>
    <row r="16" spans="1:5" ht="14.8" customHeight="1" x14ac:dyDescent="0.6">
      <c r="A16" s="95"/>
    </row>
    <row r="17" spans="1:1" ht="14.8" customHeight="1" x14ac:dyDescent="0.6">
      <c r="A17" s="95" t="s">
        <v>8</v>
      </c>
    </row>
    <row r="18" spans="1:1" ht="14.8" customHeight="1" x14ac:dyDescent="0.6">
      <c r="A18" s="95"/>
    </row>
    <row r="19" spans="1:1" ht="14.8" customHeight="1" x14ac:dyDescent="0.6">
      <c r="A19" s="94" t="s">
        <v>9</v>
      </c>
    </row>
    <row r="20" spans="1:1" ht="72.599999999999994" customHeight="1" x14ac:dyDescent="0.6">
      <c r="A20" s="95" t="s">
        <v>355</v>
      </c>
    </row>
    <row r="21" spans="1:1" ht="14.8" customHeight="1" x14ac:dyDescent="0.6">
      <c r="A21" s="95"/>
    </row>
    <row r="22" spans="1:1" ht="14.8" customHeight="1" x14ac:dyDescent="0.6">
      <c r="A22" s="94" t="s">
        <v>10</v>
      </c>
    </row>
    <row r="23" spans="1:1" ht="44.1" customHeight="1" x14ac:dyDescent="0.6">
      <c r="A23" s="95" t="s">
        <v>11</v>
      </c>
    </row>
    <row r="24" spans="1:1" ht="14.8" customHeight="1" x14ac:dyDescent="0.6">
      <c r="A24" s="95"/>
    </row>
    <row r="25" spans="1:1" ht="14.8" customHeight="1" x14ac:dyDescent="0.6">
      <c r="A25" s="94" t="s">
        <v>12</v>
      </c>
    </row>
    <row r="26" spans="1:1" ht="36.9" customHeight="1" x14ac:dyDescent="0.6">
      <c r="A26" s="95" t="s">
        <v>13</v>
      </c>
    </row>
    <row r="27" spans="1:1" ht="14.8" customHeight="1" x14ac:dyDescent="0.6">
      <c r="A27" s="95"/>
    </row>
    <row r="28" spans="1:1" ht="14.8" customHeight="1" x14ac:dyDescent="0.6">
      <c r="A28" s="94" t="s">
        <v>14</v>
      </c>
    </row>
    <row r="29" spans="1:1" ht="34.5" customHeight="1" x14ac:dyDescent="0.6">
      <c r="A29" s="95" t="s">
        <v>15</v>
      </c>
    </row>
    <row r="30" spans="1:1" ht="14.8" customHeight="1" x14ac:dyDescent="0.6">
      <c r="A30" s="95"/>
    </row>
    <row r="31" spans="1:1" ht="14.8" customHeight="1" x14ac:dyDescent="0.6">
      <c r="A31" s="94" t="s">
        <v>16</v>
      </c>
    </row>
    <row r="32" spans="1:1" ht="41.1" customHeight="1" x14ac:dyDescent="0.6">
      <c r="A32" s="95" t="s">
        <v>17</v>
      </c>
    </row>
    <row r="33" spans="1:1" ht="39" customHeight="1" x14ac:dyDescent="0.6">
      <c r="A33" s="95" t="s">
        <v>356</v>
      </c>
    </row>
    <row r="34" spans="1:1" ht="53.7" customHeight="1" x14ac:dyDescent="0.6">
      <c r="A34" s="94" t="s">
        <v>357</v>
      </c>
    </row>
    <row r="35" spans="1:1" ht="47.4" customHeight="1" x14ac:dyDescent="0.6">
      <c r="A35" s="95" t="s">
        <v>358</v>
      </c>
    </row>
    <row r="36" spans="1:1" ht="18.899999999999999" customHeight="1" x14ac:dyDescent="0.6">
      <c r="A36" s="95" t="s">
        <v>18</v>
      </c>
    </row>
    <row r="37" spans="1:1" ht="21.3" customHeight="1" x14ac:dyDescent="0.6">
      <c r="A37" s="95" t="s">
        <v>19</v>
      </c>
    </row>
    <row r="38" spans="1:1" ht="18.899999999999999" customHeight="1" x14ac:dyDescent="0.6">
      <c r="A38" s="95" t="s">
        <v>20</v>
      </c>
    </row>
    <row r="39" spans="1:1" ht="23.7" customHeight="1" x14ac:dyDescent="0.6">
      <c r="A39" s="95" t="s">
        <v>21</v>
      </c>
    </row>
    <row r="40" spans="1:1" ht="14.8" customHeight="1" x14ac:dyDescent="0.6">
      <c r="A40" s="96"/>
    </row>
    <row r="41" spans="1:1" ht="14.8" customHeight="1" x14ac:dyDescent="0.6">
      <c r="A41" s="97" t="s">
        <v>22</v>
      </c>
    </row>
    <row r="42" spans="1:1" ht="40" customHeight="1" x14ac:dyDescent="0.6">
      <c r="A42" s="96" t="s">
        <v>359</v>
      </c>
    </row>
    <row r="43" spans="1:1" ht="22.5" customHeight="1" x14ac:dyDescent="0.6">
      <c r="A43" s="96" t="s">
        <v>23</v>
      </c>
    </row>
    <row r="44" spans="1:1" ht="14.8" customHeight="1" x14ac:dyDescent="0.6">
      <c r="A44" s="96"/>
    </row>
    <row r="45" spans="1:1" ht="14.8" customHeight="1" x14ac:dyDescent="0.6">
      <c r="A45" s="97" t="s">
        <v>24</v>
      </c>
    </row>
    <row r="46" spans="1:1" ht="31.5" customHeight="1" x14ac:dyDescent="0.6">
      <c r="A46" s="96" t="s">
        <v>25</v>
      </c>
    </row>
    <row r="47" spans="1:1" ht="21.3" customHeight="1" x14ac:dyDescent="0.6">
      <c r="A47" s="96" t="s">
        <v>26</v>
      </c>
    </row>
    <row r="48" spans="1:1" ht="14.8" customHeight="1" x14ac:dyDescent="0.6">
      <c r="A48" s="96" t="s">
        <v>27</v>
      </c>
    </row>
    <row r="49" spans="1:1" ht="14.8" customHeight="1" x14ac:dyDescent="0.6">
      <c r="A49" s="96" t="s">
        <v>28</v>
      </c>
    </row>
    <row r="50" spans="1:1" ht="14.8" customHeight="1" x14ac:dyDescent="0.6">
      <c r="A50" s="96"/>
    </row>
    <row r="51" spans="1:1" ht="23.1" customHeight="1" x14ac:dyDescent="0.6">
      <c r="A51" s="97" t="s">
        <v>29</v>
      </c>
    </row>
    <row r="52" spans="1:1" ht="14.8" customHeight="1" x14ac:dyDescent="0.6">
      <c r="A52" s="96" t="s">
        <v>30</v>
      </c>
    </row>
    <row r="53" spans="1:1" ht="14.8" customHeight="1" x14ac:dyDescent="0.6">
      <c r="A53" s="96" t="s">
        <v>31</v>
      </c>
    </row>
    <row r="54" spans="1:1" ht="14.8" customHeight="1" x14ac:dyDescent="0.6">
      <c r="A54" s="96" t="s">
        <v>32</v>
      </c>
    </row>
    <row r="55" spans="1:1" ht="14.8" customHeight="1" x14ac:dyDescent="0.6">
      <c r="A55" s="96"/>
    </row>
    <row r="56" spans="1:1" ht="14.8" customHeight="1" x14ac:dyDescent="0.6">
      <c r="A56" s="97" t="s">
        <v>33</v>
      </c>
    </row>
    <row r="57" spans="1:1" ht="17.100000000000001" customHeight="1" x14ac:dyDescent="0.6">
      <c r="A57" s="96" t="s">
        <v>34</v>
      </c>
    </row>
    <row r="58" spans="1:1" ht="14.8" customHeight="1" x14ac:dyDescent="0.6">
      <c r="A58" s="96"/>
    </row>
    <row r="59" spans="1:1" ht="14.8" customHeight="1" x14ac:dyDescent="0.6">
      <c r="A59" s="97" t="s">
        <v>35</v>
      </c>
    </row>
    <row r="60" spans="1:1" ht="14.8" customHeight="1" x14ac:dyDescent="0.6">
      <c r="A60" s="96" t="s">
        <v>36</v>
      </c>
    </row>
    <row r="61" spans="1:1" ht="14.8" customHeight="1" x14ac:dyDescent="0.6">
      <c r="A61" s="96" t="s">
        <v>37</v>
      </c>
    </row>
    <row r="62" spans="1:1" ht="14.8" customHeight="1" x14ac:dyDescent="0.6">
      <c r="A62" s="96" t="s">
        <v>38</v>
      </c>
    </row>
    <row r="63" spans="1:1" ht="14.8" customHeight="1" x14ac:dyDescent="0.6">
      <c r="A63" s="96" t="s">
        <v>39</v>
      </c>
    </row>
    <row r="64" spans="1:1" ht="14.8" customHeight="1" x14ac:dyDescent="0.6">
      <c r="A64" s="96" t="s">
        <v>40</v>
      </c>
    </row>
    <row r="65" spans="1:1" ht="14.8" customHeight="1" x14ac:dyDescent="0.6">
      <c r="A65" s="96" t="s">
        <v>41</v>
      </c>
    </row>
    <row r="66" spans="1:1" ht="14.8" customHeight="1" x14ac:dyDescent="0.6">
      <c r="A66" s="96"/>
    </row>
    <row r="67" spans="1:1" ht="14.8" customHeight="1" x14ac:dyDescent="0.6">
      <c r="A67" s="97" t="s">
        <v>360</v>
      </c>
    </row>
    <row r="68" spans="1:1" ht="40.200000000000003" customHeight="1" x14ac:dyDescent="0.6">
      <c r="A68" s="96" t="s">
        <v>42</v>
      </c>
    </row>
    <row r="69" spans="1:1" ht="37.799999999999997" customHeight="1" x14ac:dyDescent="0.6">
      <c r="A69" s="96" t="s">
        <v>361</v>
      </c>
    </row>
    <row r="70" spans="1:1" ht="39" customHeight="1" x14ac:dyDescent="0.6">
      <c r="A70" s="96" t="s">
        <v>43</v>
      </c>
    </row>
    <row r="71" spans="1:1" ht="36.299999999999997" customHeight="1" x14ac:dyDescent="0.6">
      <c r="A71" s="96" t="s">
        <v>44</v>
      </c>
    </row>
    <row r="72" spans="1:1" ht="24" customHeight="1" x14ac:dyDescent="0.6">
      <c r="A72" s="96" t="s">
        <v>362</v>
      </c>
    </row>
    <row r="73" spans="1:1" ht="40.799999999999997" customHeight="1" x14ac:dyDescent="0.6">
      <c r="A73" s="96" t="s">
        <v>45</v>
      </c>
    </row>
    <row r="74" spans="1:1" ht="36" customHeight="1" x14ac:dyDescent="0.6">
      <c r="A74" s="96" t="s">
        <v>363</v>
      </c>
    </row>
    <row r="75" spans="1:1" ht="42" customHeight="1" x14ac:dyDescent="0.6">
      <c r="A75" s="96" t="s">
        <v>364</v>
      </c>
    </row>
    <row r="76" spans="1:1" ht="40" customHeight="1" x14ac:dyDescent="0.6">
      <c r="A76" s="96" t="s">
        <v>365</v>
      </c>
    </row>
    <row r="77" spans="1:1" ht="61.2" customHeight="1" x14ac:dyDescent="0.6">
      <c r="A77" s="96" t="s">
        <v>366</v>
      </c>
    </row>
    <row r="78" spans="1:1" ht="58.5" customHeight="1" x14ac:dyDescent="0.6">
      <c r="A78" s="96" t="s">
        <v>367</v>
      </c>
    </row>
    <row r="79" spans="1:1" ht="14.8" customHeight="1" x14ac:dyDescent="0.6">
      <c r="A79" s="32"/>
    </row>
    <row r="80" spans="1:1" ht="14.8" customHeight="1" x14ac:dyDescent="0.6">
      <c r="A80" s="32"/>
    </row>
    <row r="81" spans="1:1" ht="14.8" customHeight="1" x14ac:dyDescent="0.6">
      <c r="A81" s="32"/>
    </row>
    <row r="82" spans="1:1" ht="14.8" customHeight="1" x14ac:dyDescent="0.6">
      <c r="A82" s="32"/>
    </row>
    <row r="83" spans="1:1" ht="14.8" customHeight="1" x14ac:dyDescent="0.6">
      <c r="A83" s="32"/>
    </row>
    <row r="84" spans="1:1" ht="14.8" customHeight="1" x14ac:dyDescent="0.6">
      <c r="A84" s="3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3"/>
  <sheetViews>
    <sheetView showGridLines="0" tabSelected="1" workbookViewId="0">
      <selection activeCell="A27" sqref="A27:N29"/>
    </sheetView>
  </sheetViews>
  <sheetFormatPr defaultRowHeight="14.4" x14ac:dyDescent="0.55000000000000004"/>
  <cols>
    <col min="1" max="1" width="50" customWidth="1"/>
    <col min="2" max="12" width="15" customWidth="1"/>
    <col min="13" max="14" width="22" customWidth="1"/>
  </cols>
  <sheetData>
    <row r="1" spans="1:14" ht="64.8" customHeight="1" x14ac:dyDescent="1.1000000000000001">
      <c r="A1" s="104" t="s">
        <v>470</v>
      </c>
      <c r="B1" s="104"/>
      <c r="C1" s="104"/>
      <c r="D1" s="104"/>
      <c r="E1" s="104"/>
      <c r="F1" s="104"/>
    </row>
    <row r="2" spans="1:14" ht="28.8" x14ac:dyDescent="0.55000000000000004">
      <c r="A2" s="86" t="s">
        <v>46</v>
      </c>
      <c r="B2" s="86" t="s">
        <v>47</v>
      </c>
      <c r="C2" s="86" t="s">
        <v>48</v>
      </c>
      <c r="D2" s="86" t="s">
        <v>49</v>
      </c>
      <c r="E2" s="86" t="s">
        <v>50</v>
      </c>
      <c r="F2" s="86" t="s">
        <v>51</v>
      </c>
      <c r="G2" s="86" t="s">
        <v>52</v>
      </c>
      <c r="H2" s="86" t="s">
        <v>53</v>
      </c>
      <c r="I2" s="86" t="s">
        <v>54</v>
      </c>
      <c r="J2" s="86" t="s">
        <v>55</v>
      </c>
      <c r="K2" s="86" t="s">
        <v>56</v>
      </c>
      <c r="L2" s="86" t="s">
        <v>57</v>
      </c>
      <c r="M2" s="22" t="s">
        <v>58</v>
      </c>
      <c r="N2" s="22" t="s">
        <v>59</v>
      </c>
    </row>
    <row r="3" spans="1:14" x14ac:dyDescent="0.55000000000000004">
      <c r="A3" s="2" t="s">
        <v>60</v>
      </c>
      <c r="B3" s="17">
        <f>SUMIF('Detailed Cost Breakdown'!$A$3:$A$80,$A3,'Detailed Cost Breakdown'!$F$3:$F$80)</f>
        <v>0</v>
      </c>
      <c r="C3" s="17">
        <f>SUMIF('Detailed Cost Breakdown'!$A$3:$A$80,$A3,'Detailed Cost Breakdown'!$G$3:$G$80)</f>
        <v>0</v>
      </c>
      <c r="D3" s="17">
        <f>SUMIF('Detailed Cost Breakdown'!$A$3:$A$80,$A3,'Detailed Cost Breakdown'!$H$3:$H$80)</f>
        <v>0</v>
      </c>
      <c r="E3" s="17">
        <f>SUMIF('Detailed Cost Breakdown'!$A$3:$A$80,$A3,'Detailed Cost Breakdown'!$I$3:$I$80)</f>
        <v>0</v>
      </c>
      <c r="F3" s="17">
        <f>SUMIF('Detailed Cost Breakdown'!$A$3:$A$80,$A3,'Detailed Cost Breakdown'!$J$3:$J$80)</f>
        <v>0</v>
      </c>
      <c r="G3" s="17">
        <f>SUMIF('Detailed Cost Breakdown'!$A$3:$A$80,$A3,'Detailed Cost Breakdown'!$K$3:$K$80)</f>
        <v>0</v>
      </c>
      <c r="H3" s="17">
        <f>SUMIF('Detailed Cost Breakdown'!$A$3:$A$80,$A3,'Detailed Cost Breakdown'!$L$3:$L$80)</f>
        <v>0</v>
      </c>
      <c r="I3" s="17">
        <f>SUMIF('Detailed Cost Breakdown'!$A$3:$A$80,$A3,'Detailed Cost Breakdown'!$M$3:$M$80)</f>
        <v>0</v>
      </c>
      <c r="J3" s="17">
        <f>SUMIF('Detailed Cost Breakdown'!$A$3:$A$80,$A3,'Detailed Cost Breakdown'!$N$3:$N$80)</f>
        <v>0</v>
      </c>
      <c r="K3" s="17">
        <f>SUMIF('Detailed Cost Breakdown'!$A$3:$A$80,$A3,'Detailed Cost Breakdown'!$O$3:$O$80)</f>
        <v>0</v>
      </c>
      <c r="L3" s="18">
        <f t="shared" ref="L3:L15" si="0">SUM(B3:K3)</f>
        <v>0</v>
      </c>
      <c r="M3" s="87"/>
      <c r="N3" s="87"/>
    </row>
    <row r="4" spans="1:14" x14ac:dyDescent="0.55000000000000004">
      <c r="A4" s="2" t="s">
        <v>61</v>
      </c>
      <c r="B4" s="17">
        <f>SUMIF('Detailed Cost Breakdown'!$A$3:$A$80,$A4,'Detailed Cost Breakdown'!$F$3:$F$80)</f>
        <v>0</v>
      </c>
      <c r="C4" s="17">
        <f>SUMIF('Detailed Cost Breakdown'!$A$3:$A$80,$A4,'Detailed Cost Breakdown'!$G$3:$G$80)</f>
        <v>0</v>
      </c>
      <c r="D4" s="17">
        <f>SUMIF('Detailed Cost Breakdown'!$A$3:$A$80,$A4,'Detailed Cost Breakdown'!$H$3:$H$80)</f>
        <v>0</v>
      </c>
      <c r="E4" s="17">
        <f>SUMIF('Detailed Cost Breakdown'!$A$3:$A$80,$A4,'Detailed Cost Breakdown'!$I$3:$I$80)</f>
        <v>0</v>
      </c>
      <c r="F4" s="17">
        <f>SUMIF('Detailed Cost Breakdown'!$A$3:$A$80,$A4,'Detailed Cost Breakdown'!$J$3:$J$80)</f>
        <v>0</v>
      </c>
      <c r="G4" s="17">
        <f>SUMIF('Detailed Cost Breakdown'!$A$3:$A$80,$A4,'Detailed Cost Breakdown'!$K$3:$K$80)</f>
        <v>0</v>
      </c>
      <c r="H4" s="17">
        <f>SUMIF('Detailed Cost Breakdown'!$A$3:$A$80,$A4,'Detailed Cost Breakdown'!$L$3:$L$80)</f>
        <v>0</v>
      </c>
      <c r="I4" s="17">
        <f>SUMIF('Detailed Cost Breakdown'!$A$3:$A$80,$A4,'Detailed Cost Breakdown'!$M$3:$M$80)</f>
        <v>0</v>
      </c>
      <c r="J4" s="17">
        <f>SUMIF('Detailed Cost Breakdown'!$A$3:$A$80,$A4,'Detailed Cost Breakdown'!$N$3:$N$80)</f>
        <v>0</v>
      </c>
      <c r="K4" s="17">
        <f>SUMIF('Detailed Cost Breakdown'!$A$3:$A$80,$A4,'Detailed Cost Breakdown'!$O$3:$O$80)</f>
        <v>0</v>
      </c>
      <c r="L4" s="18">
        <f t="shared" si="0"/>
        <v>0</v>
      </c>
      <c r="M4" s="87"/>
      <c r="N4" s="87"/>
    </row>
    <row r="5" spans="1:14" x14ac:dyDescent="0.55000000000000004">
      <c r="A5" s="2" t="s">
        <v>62</v>
      </c>
      <c r="B5" s="17">
        <f>SUMIF('Detailed Cost Breakdown'!$A$3:$A$80,$A5,'Detailed Cost Breakdown'!$F$3:$F$80)</f>
        <v>0</v>
      </c>
      <c r="C5" s="17">
        <f>SUMIF('Detailed Cost Breakdown'!$A$3:$A$80,$A5,'Detailed Cost Breakdown'!$G$3:$G$80)</f>
        <v>0</v>
      </c>
      <c r="D5" s="17">
        <f>SUMIF('Detailed Cost Breakdown'!$A$3:$A$80,$A5,'Detailed Cost Breakdown'!$H$3:$H$80)</f>
        <v>0</v>
      </c>
      <c r="E5" s="17">
        <f>SUMIF('Detailed Cost Breakdown'!$A$3:$A$80,$A5,'Detailed Cost Breakdown'!$I$3:$I$80)</f>
        <v>0</v>
      </c>
      <c r="F5" s="17">
        <f>SUMIF('Detailed Cost Breakdown'!$A$3:$A$80,$A5,'Detailed Cost Breakdown'!$J$3:$J$80)</f>
        <v>0</v>
      </c>
      <c r="G5" s="17">
        <f>SUMIF('Detailed Cost Breakdown'!$A$3:$A$80,$A5,'Detailed Cost Breakdown'!$K$3:$K$80)</f>
        <v>0</v>
      </c>
      <c r="H5" s="17">
        <f>SUMIF('Detailed Cost Breakdown'!$A$3:$A$80,$A5,'Detailed Cost Breakdown'!$L$3:$L$80)</f>
        <v>0</v>
      </c>
      <c r="I5" s="17">
        <f>SUMIF('Detailed Cost Breakdown'!$A$3:$A$80,$A5,'Detailed Cost Breakdown'!$M$3:$M$80)</f>
        <v>0</v>
      </c>
      <c r="J5" s="17">
        <f>SUMIF('Detailed Cost Breakdown'!$A$3:$A$80,$A5,'Detailed Cost Breakdown'!$N$3:$N$80)</f>
        <v>0</v>
      </c>
      <c r="K5" s="17">
        <f>SUMIF('Detailed Cost Breakdown'!$A$3:$A$80,$A5,'Detailed Cost Breakdown'!$O$3:$O$80)</f>
        <v>0</v>
      </c>
      <c r="L5" s="18">
        <f t="shared" si="0"/>
        <v>0</v>
      </c>
      <c r="M5" s="87">
        <f>'Data Migration Pricing'!D21</f>
        <v>0</v>
      </c>
      <c r="N5" s="87">
        <f>L5-M5</f>
        <v>0</v>
      </c>
    </row>
    <row r="6" spans="1:14" x14ac:dyDescent="0.55000000000000004">
      <c r="A6" s="2" t="s">
        <v>63</v>
      </c>
      <c r="B6" s="17">
        <f>SUMIF('Detailed Cost Breakdown'!$A$3:$A$80,$A6,'Detailed Cost Breakdown'!$F$3:$F$80)</f>
        <v>0</v>
      </c>
      <c r="C6" s="17">
        <f>SUMIF('Detailed Cost Breakdown'!$A$3:$A$80,$A6,'Detailed Cost Breakdown'!$G$3:$G$80)</f>
        <v>0</v>
      </c>
      <c r="D6" s="17">
        <f>SUMIF('Detailed Cost Breakdown'!$A$3:$A$80,$A6,'Detailed Cost Breakdown'!$H$3:$H$80)</f>
        <v>0</v>
      </c>
      <c r="E6" s="17">
        <f>SUMIF('Detailed Cost Breakdown'!$A$3:$A$80,$A6,'Detailed Cost Breakdown'!$I$3:$I$80)</f>
        <v>0</v>
      </c>
      <c r="F6" s="17">
        <f>SUMIF('Detailed Cost Breakdown'!$A$3:$A$80,$A6,'Detailed Cost Breakdown'!$J$3:$J$80)</f>
        <v>0</v>
      </c>
      <c r="G6" s="17">
        <f>SUMIF('Detailed Cost Breakdown'!$A$3:$A$80,$A6,'Detailed Cost Breakdown'!$K$3:$K$80)</f>
        <v>0</v>
      </c>
      <c r="H6" s="17">
        <f>SUMIF('Detailed Cost Breakdown'!$A$3:$A$80,$A6,'Detailed Cost Breakdown'!$L$3:$L$80)</f>
        <v>0</v>
      </c>
      <c r="I6" s="17">
        <f>SUMIF('Detailed Cost Breakdown'!$A$3:$A$80,$A6,'Detailed Cost Breakdown'!$M$3:$M$80)</f>
        <v>0</v>
      </c>
      <c r="J6" s="17">
        <f>SUMIF('Detailed Cost Breakdown'!$A$3:$A$80,$A6,'Detailed Cost Breakdown'!$N$3:$N$80)</f>
        <v>0</v>
      </c>
      <c r="K6" s="17">
        <f>SUMIF('Detailed Cost Breakdown'!$A$3:$A$80,$A6,'Detailed Cost Breakdown'!$O$3:$O$80)</f>
        <v>0</v>
      </c>
      <c r="L6" s="18">
        <f t="shared" si="0"/>
        <v>0</v>
      </c>
      <c r="M6" s="87">
        <f>SUM('Data Migration Pricing'!E21:F21)</f>
        <v>0</v>
      </c>
      <c r="N6" s="87">
        <f>L6-M6</f>
        <v>0</v>
      </c>
    </row>
    <row r="7" spans="1:14" x14ac:dyDescent="0.55000000000000004">
      <c r="A7" s="2" t="s">
        <v>64</v>
      </c>
      <c r="B7" s="17">
        <f>SUMIF('Detailed Cost Breakdown'!$A$3:$A$80,$A7,'Detailed Cost Breakdown'!$F$3:$F$80)</f>
        <v>0</v>
      </c>
      <c r="C7" s="17">
        <f>SUMIF('Detailed Cost Breakdown'!$A$3:$A$80,$A7,'Detailed Cost Breakdown'!$G$3:$G$80)</f>
        <v>0</v>
      </c>
      <c r="D7" s="17">
        <f>SUMIF('Detailed Cost Breakdown'!$A$3:$A$80,$A7,'Detailed Cost Breakdown'!$H$3:$H$80)</f>
        <v>0</v>
      </c>
      <c r="E7" s="17">
        <f>SUMIF('Detailed Cost Breakdown'!$A$3:$A$80,$A7,'Detailed Cost Breakdown'!$I$3:$I$80)</f>
        <v>0</v>
      </c>
      <c r="F7" s="17">
        <f>SUMIF('Detailed Cost Breakdown'!$A$3:$A$80,$A7,'Detailed Cost Breakdown'!$J$3:$J$80)</f>
        <v>0</v>
      </c>
      <c r="G7" s="17">
        <f>SUMIF('Detailed Cost Breakdown'!$A$3:$A$80,$A7,'Detailed Cost Breakdown'!$K$3:$K$80)</f>
        <v>0</v>
      </c>
      <c r="H7" s="17">
        <f>SUMIF('Detailed Cost Breakdown'!$A$3:$A$80,$A7,'Detailed Cost Breakdown'!$L$3:$L$80)</f>
        <v>0</v>
      </c>
      <c r="I7" s="17">
        <f>SUMIF('Detailed Cost Breakdown'!$A$3:$A$80,$A7,'Detailed Cost Breakdown'!$M$3:$M$80)</f>
        <v>0</v>
      </c>
      <c r="J7" s="17">
        <f>SUMIF('Detailed Cost Breakdown'!$A$3:$A$80,$A7,'Detailed Cost Breakdown'!$N$3:$N$80)</f>
        <v>0</v>
      </c>
      <c r="K7" s="17">
        <f>SUMIF('Detailed Cost Breakdown'!$A$3:$A$80,$A7,'Detailed Cost Breakdown'!$O$3:$O$80)</f>
        <v>0</v>
      </c>
      <c r="L7" s="18">
        <f t="shared" si="0"/>
        <v>0</v>
      </c>
      <c r="M7" s="87"/>
      <c r="N7" s="87"/>
    </row>
    <row r="8" spans="1:14" x14ac:dyDescent="0.55000000000000004">
      <c r="A8" s="2" t="s">
        <v>65</v>
      </c>
      <c r="B8" s="17">
        <f>SUMIF('Detailed Cost Breakdown'!$A$3:$A$80,$A8,'Detailed Cost Breakdown'!$F$3:$F$80)</f>
        <v>0</v>
      </c>
      <c r="C8" s="17">
        <f>SUMIF('Detailed Cost Breakdown'!$A$3:$A$80,$A8,'Detailed Cost Breakdown'!$G$3:$G$80)</f>
        <v>0</v>
      </c>
      <c r="D8" s="17">
        <f>SUMIF('Detailed Cost Breakdown'!$A$3:$A$80,$A8,'Detailed Cost Breakdown'!$H$3:$H$80)</f>
        <v>0</v>
      </c>
      <c r="E8" s="17">
        <f>SUMIF('Detailed Cost Breakdown'!$A$3:$A$80,$A8,'Detailed Cost Breakdown'!$I$3:$I$80)</f>
        <v>0</v>
      </c>
      <c r="F8" s="17">
        <f>SUMIF('Detailed Cost Breakdown'!$A$3:$A$80,$A8,'Detailed Cost Breakdown'!$J$3:$J$80)</f>
        <v>0</v>
      </c>
      <c r="G8" s="17">
        <f>SUMIF('Detailed Cost Breakdown'!$A$3:$A$80,$A8,'Detailed Cost Breakdown'!$K$3:$K$80)</f>
        <v>0</v>
      </c>
      <c r="H8" s="17">
        <f>SUMIF('Detailed Cost Breakdown'!$A$3:$A$80,$A8,'Detailed Cost Breakdown'!$L$3:$L$80)</f>
        <v>0</v>
      </c>
      <c r="I8" s="17">
        <f>SUMIF('Detailed Cost Breakdown'!$A$3:$A$80,$A8,'Detailed Cost Breakdown'!$M$3:$M$80)</f>
        <v>0</v>
      </c>
      <c r="J8" s="17">
        <f>SUMIF('Detailed Cost Breakdown'!$A$3:$A$80,$A8,'Detailed Cost Breakdown'!$N$3:$N$80)</f>
        <v>0</v>
      </c>
      <c r="K8" s="17">
        <f>SUMIF('Detailed Cost Breakdown'!$A$3:$A$80,$A8,'Detailed Cost Breakdown'!$O$3:$O$80)</f>
        <v>0</v>
      </c>
      <c r="L8" s="18">
        <f t="shared" si="0"/>
        <v>0</v>
      </c>
      <c r="M8" s="87"/>
      <c r="N8" s="87"/>
    </row>
    <row r="9" spans="1:14" x14ac:dyDescent="0.55000000000000004">
      <c r="A9" s="2" t="s">
        <v>66</v>
      </c>
      <c r="B9" s="17">
        <f>SUMIF('Detailed Cost Breakdown'!$A$3:$A$80,$A9,'Detailed Cost Breakdown'!$F$3:$F$80)</f>
        <v>0</v>
      </c>
      <c r="C9" s="17">
        <f>SUMIF('Detailed Cost Breakdown'!$A$3:$A$80,$A9,'Detailed Cost Breakdown'!$G$3:$G$80)</f>
        <v>0</v>
      </c>
      <c r="D9" s="17">
        <f>SUMIF('Detailed Cost Breakdown'!$A$3:$A$80,$A9,'Detailed Cost Breakdown'!$H$3:$H$80)</f>
        <v>0</v>
      </c>
      <c r="E9" s="17">
        <f>SUMIF('Detailed Cost Breakdown'!$A$3:$A$80,$A9,'Detailed Cost Breakdown'!$I$3:$I$80)</f>
        <v>0</v>
      </c>
      <c r="F9" s="17">
        <f>SUMIF('Detailed Cost Breakdown'!$A$3:$A$80,$A9,'Detailed Cost Breakdown'!$J$3:$J$80)</f>
        <v>0</v>
      </c>
      <c r="G9" s="17">
        <f>SUMIF('Detailed Cost Breakdown'!$A$3:$A$80,$A9,'Detailed Cost Breakdown'!$K$3:$K$80)</f>
        <v>0</v>
      </c>
      <c r="H9" s="17">
        <f>SUMIF('Detailed Cost Breakdown'!$A$3:$A$80,$A9,'Detailed Cost Breakdown'!$L$3:$L$80)</f>
        <v>0</v>
      </c>
      <c r="I9" s="17">
        <f>SUMIF('Detailed Cost Breakdown'!$A$3:$A$80,$A9,'Detailed Cost Breakdown'!$M$3:$M$80)</f>
        <v>0</v>
      </c>
      <c r="J9" s="17">
        <f>SUMIF('Detailed Cost Breakdown'!$A$3:$A$80,$A9,'Detailed Cost Breakdown'!$N$3:$N$80)</f>
        <v>0</v>
      </c>
      <c r="K9" s="17">
        <f>SUMIF('Detailed Cost Breakdown'!$A$3:$A$80,$A9,'Detailed Cost Breakdown'!$O$3:$O$80)</f>
        <v>0</v>
      </c>
      <c r="L9" s="18">
        <f t="shared" si="0"/>
        <v>0</v>
      </c>
      <c r="M9" s="87"/>
      <c r="N9" s="87"/>
    </row>
    <row r="10" spans="1:14" x14ac:dyDescent="0.55000000000000004">
      <c r="A10" s="2" t="s">
        <v>67</v>
      </c>
      <c r="B10" s="17">
        <f>SUMIF('Detailed Cost Breakdown'!$A$3:$A$80,$A10,'Detailed Cost Breakdown'!$F$3:$F$80)</f>
        <v>0</v>
      </c>
      <c r="C10" s="17">
        <f>SUMIF('Detailed Cost Breakdown'!$A$3:$A$80,$A10,'Detailed Cost Breakdown'!$G$3:$G$80)</f>
        <v>0</v>
      </c>
      <c r="D10" s="17">
        <f>SUMIF('Detailed Cost Breakdown'!$A$3:$A$80,$A10,'Detailed Cost Breakdown'!$H$3:$H$80)</f>
        <v>0</v>
      </c>
      <c r="E10" s="17">
        <f>SUMIF('Detailed Cost Breakdown'!$A$3:$A$80,$A10,'Detailed Cost Breakdown'!$I$3:$I$80)</f>
        <v>0</v>
      </c>
      <c r="F10" s="17">
        <f>SUMIF('Detailed Cost Breakdown'!$A$3:$A$80,$A10,'Detailed Cost Breakdown'!$J$3:$J$80)</f>
        <v>0</v>
      </c>
      <c r="G10" s="17">
        <f>SUMIF('Detailed Cost Breakdown'!$A$3:$A$80,$A10,'Detailed Cost Breakdown'!$K$3:$K$80)</f>
        <v>0</v>
      </c>
      <c r="H10" s="17">
        <f>SUMIF('Detailed Cost Breakdown'!$A$3:$A$80,$A10,'Detailed Cost Breakdown'!$L$3:$L$80)</f>
        <v>0</v>
      </c>
      <c r="I10" s="17">
        <f>SUMIF('Detailed Cost Breakdown'!$A$3:$A$80,$A10,'Detailed Cost Breakdown'!$M$3:$M$80)</f>
        <v>0</v>
      </c>
      <c r="J10" s="17">
        <f>SUMIF('Detailed Cost Breakdown'!$A$3:$A$80,$A10,'Detailed Cost Breakdown'!$N$3:$N$80)</f>
        <v>0</v>
      </c>
      <c r="K10" s="17">
        <f>SUMIF('Detailed Cost Breakdown'!$A$3:$A$80,$A10,'Detailed Cost Breakdown'!$O$3:$O$80)</f>
        <v>0</v>
      </c>
      <c r="L10" s="18">
        <f t="shared" si="0"/>
        <v>0</v>
      </c>
      <c r="M10" s="87">
        <f>'Integration Pricing'!F24</f>
        <v>0</v>
      </c>
      <c r="N10" s="87">
        <f>B10-M10</f>
        <v>0</v>
      </c>
    </row>
    <row r="11" spans="1:14" x14ac:dyDescent="0.55000000000000004">
      <c r="A11" s="2" t="s">
        <v>68</v>
      </c>
      <c r="B11" s="17">
        <f>SUMIF('Detailed Cost Breakdown'!$A$3:$A$80,$A11,'Detailed Cost Breakdown'!$F$3:$F$80)</f>
        <v>0</v>
      </c>
      <c r="C11" s="17">
        <f>SUMIF('Detailed Cost Breakdown'!$A$3:$A$80,$A11,'Detailed Cost Breakdown'!$G$3:$G$80)</f>
        <v>0</v>
      </c>
      <c r="D11" s="17">
        <f>SUMIF('Detailed Cost Breakdown'!$A$3:$A$80,$A11,'Detailed Cost Breakdown'!$H$3:$H$80)</f>
        <v>0</v>
      </c>
      <c r="E11" s="17">
        <f>SUMIF('Detailed Cost Breakdown'!$A$3:$A$80,$A11,'Detailed Cost Breakdown'!$I$3:$I$80)</f>
        <v>0</v>
      </c>
      <c r="F11" s="17">
        <f>SUMIF('Detailed Cost Breakdown'!$A$3:$A$80,$A11,'Detailed Cost Breakdown'!$J$3:$J$80)</f>
        <v>0</v>
      </c>
      <c r="G11" s="17">
        <f>SUMIF('Detailed Cost Breakdown'!$A$3:$A$80,$A11,'Detailed Cost Breakdown'!$K$3:$K$80)</f>
        <v>0</v>
      </c>
      <c r="H11" s="17">
        <f>SUMIF('Detailed Cost Breakdown'!$A$3:$A$80,$A11,'Detailed Cost Breakdown'!$L$3:$L$80)</f>
        <v>0</v>
      </c>
      <c r="I11" s="17">
        <f>SUMIF('Detailed Cost Breakdown'!$A$3:$A$80,$A11,'Detailed Cost Breakdown'!$M$3:$M$80)</f>
        <v>0</v>
      </c>
      <c r="J11" s="17">
        <f>SUMIF('Detailed Cost Breakdown'!$A$3:$A$80,$A11,'Detailed Cost Breakdown'!$N$3:$N$80)</f>
        <v>0</v>
      </c>
      <c r="K11" s="17">
        <f>SUMIF('Detailed Cost Breakdown'!$A$3:$A$80,$A11,'Detailed Cost Breakdown'!$O$3:$O$80)</f>
        <v>0</v>
      </c>
      <c r="L11" s="18">
        <f t="shared" si="0"/>
        <v>0</v>
      </c>
      <c r="M11" s="87"/>
      <c r="N11" s="87"/>
    </row>
    <row r="12" spans="1:14" x14ac:dyDescent="0.55000000000000004">
      <c r="A12" s="2" t="s">
        <v>69</v>
      </c>
      <c r="B12" s="17">
        <f>SUMIF('Detailed Cost Breakdown'!$A$3:$A$80,$A12,'Detailed Cost Breakdown'!$F$3:$F$80)</f>
        <v>0</v>
      </c>
      <c r="C12" s="17">
        <f>SUMIF('Detailed Cost Breakdown'!$A$3:$A$80,$A12,'Detailed Cost Breakdown'!$G$3:$G$80)</f>
        <v>0</v>
      </c>
      <c r="D12" s="17">
        <f>SUMIF('Detailed Cost Breakdown'!$A$3:$A$80,$A12,'Detailed Cost Breakdown'!$H$3:$H$80)</f>
        <v>0</v>
      </c>
      <c r="E12" s="17">
        <f>SUMIF('Detailed Cost Breakdown'!$A$3:$A$80,$A12,'Detailed Cost Breakdown'!$I$3:$I$80)</f>
        <v>0</v>
      </c>
      <c r="F12" s="17">
        <f>SUMIF('Detailed Cost Breakdown'!$A$3:$A$80,$A12,'Detailed Cost Breakdown'!$J$3:$J$80)</f>
        <v>0</v>
      </c>
      <c r="G12" s="17">
        <f>SUMIF('Detailed Cost Breakdown'!$A$3:$A$80,$A12,'Detailed Cost Breakdown'!$K$3:$K$80)</f>
        <v>0</v>
      </c>
      <c r="H12" s="17">
        <f>SUMIF('Detailed Cost Breakdown'!$A$3:$A$80,$A12,'Detailed Cost Breakdown'!$L$3:$L$80)</f>
        <v>0</v>
      </c>
      <c r="I12" s="17">
        <f>SUMIF('Detailed Cost Breakdown'!$A$3:$A$80,$A12,'Detailed Cost Breakdown'!$M$3:$M$80)</f>
        <v>0</v>
      </c>
      <c r="J12" s="17">
        <f>SUMIF('Detailed Cost Breakdown'!$A$3:$A$80,$A12,'Detailed Cost Breakdown'!$N$3:$N$80)</f>
        <v>0</v>
      </c>
      <c r="K12" s="17">
        <f>SUMIF('Detailed Cost Breakdown'!$A$3:$A$80,$A12,'Detailed Cost Breakdown'!$O$3:$O$80)</f>
        <v>0</v>
      </c>
      <c r="L12" s="18">
        <f t="shared" si="0"/>
        <v>0</v>
      </c>
      <c r="M12" s="87"/>
      <c r="N12" s="87"/>
    </row>
    <row r="13" spans="1:14" x14ac:dyDescent="0.55000000000000004">
      <c r="A13" s="2" t="s">
        <v>70</v>
      </c>
      <c r="B13" s="17">
        <f>SUMIF('Detailed Cost Breakdown'!$A$3:$A$80,$A13,'Detailed Cost Breakdown'!$F$3:$F$80)</f>
        <v>0</v>
      </c>
      <c r="C13" s="17">
        <f>SUMIF('Detailed Cost Breakdown'!$A$3:$A$80,$A13,'Detailed Cost Breakdown'!$G$3:$G$80)</f>
        <v>0</v>
      </c>
      <c r="D13" s="17">
        <f>SUMIF('Detailed Cost Breakdown'!$A$3:$A$80,$A13,'Detailed Cost Breakdown'!$H$3:$H$80)</f>
        <v>0</v>
      </c>
      <c r="E13" s="17">
        <f>SUMIF('Detailed Cost Breakdown'!$A$3:$A$80,$A13,'Detailed Cost Breakdown'!$I$3:$I$80)</f>
        <v>0</v>
      </c>
      <c r="F13" s="17">
        <f>SUMIF('Detailed Cost Breakdown'!$A$3:$A$80,$A13,'Detailed Cost Breakdown'!$J$3:$J$80)</f>
        <v>0</v>
      </c>
      <c r="G13" s="17">
        <f>SUMIF('Detailed Cost Breakdown'!$A$3:$A$80,$A13,'Detailed Cost Breakdown'!$K$3:$K$80)</f>
        <v>0</v>
      </c>
      <c r="H13" s="17">
        <f>SUMIF('Detailed Cost Breakdown'!$A$3:$A$80,$A13,'Detailed Cost Breakdown'!$L$3:$L$80)</f>
        <v>0</v>
      </c>
      <c r="I13" s="17">
        <f>SUMIF('Detailed Cost Breakdown'!$A$3:$A$80,$A13,'Detailed Cost Breakdown'!$M$3:$M$80)</f>
        <v>0</v>
      </c>
      <c r="J13" s="17">
        <f>SUMIF('Detailed Cost Breakdown'!$A$3:$A$80,$A13,'Detailed Cost Breakdown'!$N$3:$N$80)</f>
        <v>0</v>
      </c>
      <c r="K13" s="17">
        <f>SUMIF('Detailed Cost Breakdown'!$A$3:$A$80,$A13,'Detailed Cost Breakdown'!$O$3:$O$80)</f>
        <v>0</v>
      </c>
      <c r="L13" s="18">
        <f t="shared" si="0"/>
        <v>0</v>
      </c>
      <c r="M13" s="87"/>
      <c r="N13" s="87"/>
    </row>
    <row r="14" spans="1:14" x14ac:dyDescent="0.55000000000000004">
      <c r="A14" s="2" t="s">
        <v>71</v>
      </c>
      <c r="B14" s="17">
        <f>SUMIF('Detailed Cost Breakdown'!$A$3:$A$80,$A14,'Detailed Cost Breakdown'!$F$3:$F$80)</f>
        <v>0</v>
      </c>
      <c r="C14" s="17">
        <f>SUMIF('Detailed Cost Breakdown'!$A$3:$A$80,$A14,'Detailed Cost Breakdown'!$G$3:$G$80)</f>
        <v>0</v>
      </c>
      <c r="D14" s="17">
        <f>SUMIF('Detailed Cost Breakdown'!$A$3:$A$80,$A14,'Detailed Cost Breakdown'!$H$3:$H$80)</f>
        <v>0</v>
      </c>
      <c r="E14" s="17">
        <f>SUMIF('Detailed Cost Breakdown'!$A$3:$A$80,$A14,'Detailed Cost Breakdown'!$I$3:$I$80)</f>
        <v>0</v>
      </c>
      <c r="F14" s="17">
        <f>SUMIF('Detailed Cost Breakdown'!$A$3:$A$80,$A14,'Detailed Cost Breakdown'!$J$3:$J$80)</f>
        <v>0</v>
      </c>
      <c r="G14" s="17">
        <f>SUMIF('Detailed Cost Breakdown'!$A$3:$A$80,$A14,'Detailed Cost Breakdown'!$K$3:$K$80)</f>
        <v>0</v>
      </c>
      <c r="H14" s="17">
        <f>SUMIF('Detailed Cost Breakdown'!$A$3:$A$80,$A14,'Detailed Cost Breakdown'!$L$3:$L$80)</f>
        <v>0</v>
      </c>
      <c r="I14" s="17">
        <f>SUMIF('Detailed Cost Breakdown'!$A$3:$A$80,$A14,'Detailed Cost Breakdown'!$M$3:$M$80)</f>
        <v>0</v>
      </c>
      <c r="J14" s="17">
        <f>SUMIF('Detailed Cost Breakdown'!$A$3:$A$80,$A14,'Detailed Cost Breakdown'!$N$3:$N$80)</f>
        <v>0</v>
      </c>
      <c r="K14" s="17">
        <f>SUMIF('Detailed Cost Breakdown'!$A$3:$A$80,$A14,'Detailed Cost Breakdown'!$O$3:$O$80)</f>
        <v>0</v>
      </c>
      <c r="L14" s="18">
        <f t="shared" si="0"/>
        <v>0</v>
      </c>
      <c r="M14" s="87">
        <f>'Integration Pricing'!T24</f>
        <v>0</v>
      </c>
      <c r="N14" s="87">
        <f>SUM(C14:K14)-M14</f>
        <v>0</v>
      </c>
    </row>
    <row r="15" spans="1:14" x14ac:dyDescent="0.55000000000000004">
      <c r="A15" s="2" t="s">
        <v>72</v>
      </c>
      <c r="B15" s="17">
        <f>SUMIF('Detailed Cost Breakdown'!$A$3:$A$80,$A15,'Detailed Cost Breakdown'!$F$3:$F$80)</f>
        <v>0</v>
      </c>
      <c r="C15" s="17">
        <f>SUMIF('Detailed Cost Breakdown'!$A$3:$A$80,$A15,'Detailed Cost Breakdown'!$G$3:$G$80)</f>
        <v>0</v>
      </c>
      <c r="D15" s="17">
        <f>SUMIF('Detailed Cost Breakdown'!$A$3:$A$80,$A15,'Detailed Cost Breakdown'!$H$3:$H$80)</f>
        <v>0</v>
      </c>
      <c r="E15" s="17">
        <f>SUMIF('Detailed Cost Breakdown'!$A$3:$A$80,$A15,'Detailed Cost Breakdown'!$I$3:$I$80)</f>
        <v>0</v>
      </c>
      <c r="F15" s="17">
        <f>SUMIF('Detailed Cost Breakdown'!$A$3:$A$80,$A15,'Detailed Cost Breakdown'!$J$3:$J$80)</f>
        <v>0</v>
      </c>
      <c r="G15" s="17">
        <f>SUMIF('Detailed Cost Breakdown'!$A$3:$A$80,$A15,'Detailed Cost Breakdown'!$K$3:$K$80)</f>
        <v>0</v>
      </c>
      <c r="H15" s="17">
        <f>SUMIF('Detailed Cost Breakdown'!$A$3:$A$80,$A15,'Detailed Cost Breakdown'!$L$3:$L$80)</f>
        <v>0</v>
      </c>
      <c r="I15" s="17">
        <f>SUMIF('Detailed Cost Breakdown'!$A$3:$A$80,$A15,'Detailed Cost Breakdown'!$M$3:$M$80)</f>
        <v>0</v>
      </c>
      <c r="J15" s="17">
        <f>SUMIF('Detailed Cost Breakdown'!$A$3:$A$80,$A15,'Detailed Cost Breakdown'!$N$3:$N$80)</f>
        <v>0</v>
      </c>
      <c r="K15" s="17">
        <f>SUMIF('Detailed Cost Breakdown'!$A$3:$A$80,$A15,'Detailed Cost Breakdown'!$O$3:$O$80)</f>
        <v>0</v>
      </c>
      <c r="L15" s="18">
        <f t="shared" si="0"/>
        <v>0</v>
      </c>
      <c r="M15" s="87"/>
      <c r="N15" s="87"/>
    </row>
    <row r="16" spans="1:14" x14ac:dyDescent="0.55000000000000004">
      <c r="A16" s="20"/>
      <c r="B16" s="88"/>
      <c r="C16" s="88"/>
      <c r="D16" s="88"/>
      <c r="E16" s="88"/>
      <c r="F16" s="88"/>
      <c r="G16" s="88"/>
      <c r="H16" s="88"/>
      <c r="I16" s="88"/>
      <c r="J16" s="88"/>
      <c r="K16" s="88"/>
      <c r="L16" s="88"/>
      <c r="M16" s="87"/>
      <c r="N16" s="87"/>
    </row>
    <row r="17" spans="1:14" x14ac:dyDescent="0.55000000000000004">
      <c r="A17" s="4" t="s">
        <v>73</v>
      </c>
      <c r="B17" s="19">
        <f t="shared" ref="B17:L17" si="1">SUM(B3:B15)</f>
        <v>0</v>
      </c>
      <c r="C17" s="19">
        <f t="shared" si="1"/>
        <v>0</v>
      </c>
      <c r="D17" s="19">
        <f t="shared" si="1"/>
        <v>0</v>
      </c>
      <c r="E17" s="19">
        <f t="shared" si="1"/>
        <v>0</v>
      </c>
      <c r="F17" s="19">
        <f t="shared" si="1"/>
        <v>0</v>
      </c>
      <c r="G17" s="19">
        <f t="shared" si="1"/>
        <v>0</v>
      </c>
      <c r="H17" s="19">
        <f t="shared" si="1"/>
        <v>0</v>
      </c>
      <c r="I17" s="19">
        <f t="shared" si="1"/>
        <v>0</v>
      </c>
      <c r="J17" s="19">
        <f t="shared" si="1"/>
        <v>0</v>
      </c>
      <c r="K17" s="19">
        <f t="shared" si="1"/>
        <v>0</v>
      </c>
      <c r="L17" s="19">
        <f t="shared" si="1"/>
        <v>0</v>
      </c>
      <c r="M17" s="87"/>
      <c r="N17" s="87"/>
    </row>
    <row r="18" spans="1:14" ht="17.7" customHeight="1" x14ac:dyDescent="0.55000000000000004">
      <c r="A18" s="101"/>
      <c r="B18" s="101"/>
      <c r="C18" s="101"/>
      <c r="D18" s="101"/>
      <c r="E18" s="101"/>
      <c r="F18" s="101"/>
      <c r="G18" s="101"/>
      <c r="H18" s="101"/>
      <c r="I18" s="101"/>
      <c r="J18" s="101"/>
      <c r="K18" s="101"/>
      <c r="L18" s="101"/>
      <c r="M18" s="102"/>
      <c r="N18" s="102"/>
    </row>
    <row r="19" spans="1:14" ht="15.6" x14ac:dyDescent="0.6">
      <c r="A19" s="5" t="s">
        <v>368</v>
      </c>
      <c r="B19" s="6"/>
      <c r="C19" s="6"/>
      <c r="D19" s="6"/>
      <c r="E19" s="6"/>
      <c r="F19" s="6"/>
      <c r="G19" s="6"/>
      <c r="H19" s="6"/>
      <c r="I19" s="6"/>
      <c r="J19" s="6"/>
      <c r="K19" s="6"/>
      <c r="L19" s="7">
        <f>L17</f>
        <v>0</v>
      </c>
      <c r="M19" s="28"/>
      <c r="N19" s="28"/>
    </row>
    <row r="21" spans="1:14" x14ac:dyDescent="0.55000000000000004">
      <c r="A21" s="23" t="s">
        <v>74</v>
      </c>
      <c r="B21" s="23"/>
      <c r="C21" s="23"/>
      <c r="D21" s="23"/>
      <c r="E21" s="23"/>
      <c r="F21" s="23"/>
      <c r="G21" s="23"/>
      <c r="H21" s="23"/>
      <c r="I21" s="23"/>
      <c r="J21" s="23"/>
      <c r="K21" s="23"/>
      <c r="L21" s="23"/>
      <c r="M21" s="23"/>
      <c r="N21" s="23"/>
    </row>
    <row r="22" spans="1:14" ht="50.4" customHeight="1" x14ac:dyDescent="0.55000000000000004">
      <c r="A22" s="103" t="s">
        <v>75</v>
      </c>
      <c r="B22" s="103"/>
      <c r="C22" s="103"/>
      <c r="D22" s="103"/>
      <c r="E22" s="103"/>
      <c r="F22" s="15"/>
      <c r="G22" s="15"/>
      <c r="H22" s="15"/>
      <c r="I22" s="15"/>
      <c r="J22" s="15"/>
      <c r="K22" s="15"/>
      <c r="L22" s="15"/>
      <c r="M22" s="15"/>
      <c r="N22" s="15"/>
    </row>
    <row r="24" spans="1:14" x14ac:dyDescent="0.55000000000000004">
      <c r="A24" s="99" t="s">
        <v>369</v>
      </c>
      <c r="B24" s="99"/>
      <c r="C24" s="99"/>
      <c r="D24" s="99"/>
      <c r="E24" s="99"/>
      <c r="F24" s="99"/>
      <c r="G24" s="99"/>
      <c r="H24" s="99"/>
      <c r="I24" s="99"/>
      <c r="J24" s="99"/>
      <c r="K24" s="99"/>
      <c r="L24" s="91">
        <f>L19-L15</f>
        <v>0</v>
      </c>
      <c r="M24" s="34"/>
      <c r="N24" s="34"/>
    </row>
    <row r="25" spans="1:14" x14ac:dyDescent="0.55000000000000004">
      <c r="A25" s="100" t="s">
        <v>370</v>
      </c>
      <c r="B25" s="100"/>
      <c r="C25" s="100"/>
      <c r="D25" s="100"/>
      <c r="E25" s="100"/>
      <c r="F25" s="100"/>
      <c r="G25" s="100"/>
      <c r="H25" s="100"/>
      <c r="I25" s="100"/>
      <c r="J25" s="100"/>
      <c r="K25" s="100"/>
      <c r="L25" s="92">
        <f>L15</f>
        <v>0</v>
      </c>
      <c r="M25" s="35"/>
      <c r="N25" s="35"/>
    </row>
    <row r="27" spans="1:14" x14ac:dyDescent="0.55000000000000004">
      <c r="A27" s="103" t="s">
        <v>371</v>
      </c>
      <c r="B27" s="103"/>
      <c r="C27" s="103"/>
      <c r="D27" s="103"/>
      <c r="E27" s="103"/>
      <c r="F27" s="103"/>
      <c r="G27" s="103"/>
      <c r="H27" s="103"/>
      <c r="I27" s="103"/>
      <c r="J27" s="103"/>
      <c r="K27" s="103"/>
      <c r="L27" s="103"/>
      <c r="M27" s="103"/>
      <c r="N27" s="103"/>
    </row>
    <row r="28" spans="1:14" x14ac:dyDescent="0.55000000000000004">
      <c r="A28" s="103"/>
      <c r="B28" s="103"/>
      <c r="C28" s="103"/>
      <c r="D28" s="103"/>
      <c r="E28" s="103"/>
      <c r="F28" s="103"/>
      <c r="G28" s="103"/>
      <c r="H28" s="103"/>
      <c r="I28" s="103"/>
      <c r="J28" s="103"/>
      <c r="K28" s="103"/>
      <c r="L28" s="103"/>
      <c r="M28" s="103"/>
      <c r="N28" s="103"/>
    </row>
    <row r="29" spans="1:14" x14ac:dyDescent="0.55000000000000004">
      <c r="A29" s="103"/>
      <c r="B29" s="103"/>
      <c r="C29" s="103"/>
      <c r="D29" s="103"/>
      <c r="E29" s="103"/>
      <c r="F29" s="103"/>
      <c r="G29" s="103"/>
      <c r="H29" s="103"/>
      <c r="I29" s="103"/>
      <c r="J29" s="103"/>
      <c r="K29" s="103"/>
      <c r="L29" s="103"/>
      <c r="M29" s="103"/>
      <c r="N29" s="103"/>
    </row>
    <row r="31" spans="1:14" x14ac:dyDescent="0.55000000000000004">
      <c r="A31" s="105" t="s">
        <v>372</v>
      </c>
      <c r="B31" s="105"/>
      <c r="C31" s="105"/>
      <c r="D31" s="105"/>
      <c r="E31" s="105"/>
      <c r="F31" s="105"/>
      <c r="G31" s="105"/>
      <c r="H31" s="105"/>
      <c r="I31" s="105"/>
      <c r="J31" s="105"/>
      <c r="K31" s="105"/>
      <c r="L31" s="89">
        <f>IF(COUNTIF('Detailed Cost Breakdown'!$AT$3:$AT$80,"REVIEW*")&gt;0,"REVIEW REQUIRED",SUM('Detailed Cost Breakdown'!$AS$3:$AS$80)-SUMIF('Detailed Cost Breakdown'!$A$3:$A$80,$A$15,'Detailed Cost Breakdown'!$AS$3:$AS$80))</f>
        <v>0</v>
      </c>
      <c r="M31" s="38"/>
      <c r="N31" s="38"/>
    </row>
    <row r="32" spans="1:14" x14ac:dyDescent="0.55000000000000004">
      <c r="A32" s="98" t="s">
        <v>373</v>
      </c>
      <c r="B32" s="98"/>
      <c r="C32" s="98"/>
      <c r="D32" s="98"/>
      <c r="E32" s="98"/>
      <c r="F32" s="98"/>
      <c r="G32" s="98"/>
      <c r="H32" s="98"/>
      <c r="I32" s="98"/>
      <c r="J32" s="98"/>
      <c r="K32" s="98"/>
      <c r="L32" s="90">
        <f>IF(COUNTIF('Detailed Cost Breakdown'!$AT$3:$AT$80,"REVIEW*")&gt;0,"REVIEW REQUIRED",SUMIF('Detailed Cost Breakdown'!$A$3:$A$80,$A$15,'Detailed Cost Breakdown'!$AS$3:$AS$80))</f>
        <v>0</v>
      </c>
      <c r="M32" s="37"/>
      <c r="N32" s="37"/>
    </row>
    <row r="33" spans="1:14" x14ac:dyDescent="0.55000000000000004">
      <c r="A33" s="98" t="s">
        <v>374</v>
      </c>
      <c r="B33" s="98"/>
      <c r="C33" s="98"/>
      <c r="D33" s="98"/>
      <c r="E33" s="98"/>
      <c r="F33" s="98"/>
      <c r="G33" s="98"/>
      <c r="H33" s="98"/>
      <c r="I33" s="98"/>
      <c r="J33" s="98"/>
      <c r="K33" s="98"/>
      <c r="L33" s="90">
        <f>IF(COUNTIF('Detailed Cost Breakdown'!$AT$3:$AT$80,"REVIEW*")&gt;0,"REVIEW REQUIRED",SUM('Detailed Cost Breakdown'!$AS$3:$AS$80))</f>
        <v>0</v>
      </c>
      <c r="M33" s="37"/>
      <c r="N33" s="37"/>
    </row>
  </sheetData>
  <mergeCells count="9">
    <mergeCell ref="A1:F1"/>
    <mergeCell ref="A22:E22"/>
    <mergeCell ref="A31:K31"/>
    <mergeCell ref="A32:K32"/>
    <mergeCell ref="A33:K33"/>
    <mergeCell ref="A24:K24"/>
    <mergeCell ref="A25:K25"/>
    <mergeCell ref="A18:N18"/>
    <mergeCell ref="A27:N29"/>
  </mergeCells>
  <conditionalFormatting sqref="N5:N6">
    <cfRule type="cellIs" dxfId="6" priority="1" operator="notEqual">
      <formula>0</formula>
    </cfRule>
  </conditionalFormatting>
  <conditionalFormatting sqref="N10">
    <cfRule type="cellIs" dxfId="5" priority="3" operator="not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80"/>
  <sheetViews>
    <sheetView showGridLines="0" workbookViewId="0">
      <selection activeCell="A4" sqref="A4"/>
    </sheetView>
  </sheetViews>
  <sheetFormatPr defaultRowHeight="14.4" x14ac:dyDescent="0.55000000000000004"/>
  <cols>
    <col min="1" max="1" width="45.5234375" customWidth="1"/>
    <col min="2" max="2" width="32" customWidth="1"/>
    <col min="3" max="3" width="10.3125" customWidth="1"/>
    <col min="4" max="4" width="9.578125" customWidth="1"/>
    <col min="5" max="5" width="10.3125" customWidth="1"/>
    <col min="6" max="6" width="11.5234375" customWidth="1"/>
    <col min="7" max="7" width="11.26171875" customWidth="1"/>
    <col min="8" max="8" width="13.15625" customWidth="1"/>
    <col min="9" max="9" width="17.26171875" customWidth="1"/>
    <col min="10" max="10" width="11.62890625" customWidth="1"/>
    <col min="11" max="11" width="13.1015625" customWidth="1"/>
    <col min="12" max="12" width="11.89453125" customWidth="1"/>
    <col min="13" max="13" width="11.26171875" customWidth="1"/>
    <col min="14" max="14" width="13.1015625" customWidth="1"/>
    <col min="15" max="15" width="12.89453125" customWidth="1"/>
    <col min="16" max="16" width="15.734375" customWidth="1"/>
    <col min="17" max="17" width="13.47265625" customWidth="1"/>
    <col min="18" max="18" width="32" customWidth="1"/>
    <col min="19" max="19" width="28.41796875" customWidth="1"/>
    <col min="20" max="20" width="22.89453125" customWidth="1"/>
    <col min="21" max="21" width="26.41796875" customWidth="1"/>
    <col min="22" max="22" width="18.734375" customWidth="1"/>
    <col min="23" max="30" width="17.89453125" customWidth="1"/>
    <col min="31" max="31" width="18.83984375" customWidth="1"/>
    <col min="32" max="32" width="22" customWidth="1"/>
    <col min="33" max="33" width="25.578125" customWidth="1"/>
    <col min="34" max="34" width="45" customWidth="1"/>
    <col min="35" max="44" width="18" customWidth="1"/>
    <col min="45" max="45" width="22.5234375" customWidth="1"/>
    <col min="46" max="46" width="35" customWidth="1"/>
  </cols>
  <sheetData>
    <row r="1" spans="1:46" ht="77.400000000000006" customHeight="1" x14ac:dyDescent="1.1000000000000001">
      <c r="A1" s="104" t="s">
        <v>470</v>
      </c>
      <c r="B1" s="104"/>
      <c r="C1" s="104"/>
      <c r="D1" s="104"/>
      <c r="E1" s="104"/>
      <c r="F1" s="104"/>
    </row>
    <row r="2" spans="1:46" ht="28" customHeight="1" x14ac:dyDescent="0.55000000000000004">
      <c r="A2" s="46" t="s">
        <v>46</v>
      </c>
      <c r="B2" s="24" t="s">
        <v>76</v>
      </c>
      <c r="C2" s="24" t="s">
        <v>77</v>
      </c>
      <c r="D2" s="24" t="s">
        <v>78</v>
      </c>
      <c r="E2" s="24" t="s">
        <v>79</v>
      </c>
      <c r="F2" s="24" t="s">
        <v>80</v>
      </c>
      <c r="G2" s="24" t="s">
        <v>48</v>
      </c>
      <c r="H2" s="24" t="s">
        <v>49</v>
      </c>
      <c r="I2" s="24" t="s">
        <v>50</v>
      </c>
      <c r="J2" s="26" t="s">
        <v>51</v>
      </c>
      <c r="K2" s="26" t="s">
        <v>52</v>
      </c>
      <c r="L2" s="26" t="s">
        <v>53</v>
      </c>
      <c r="M2" s="26" t="s">
        <v>54</v>
      </c>
      <c r="N2" s="26" t="s">
        <v>55</v>
      </c>
      <c r="O2" s="26" t="s">
        <v>56</v>
      </c>
      <c r="P2" s="26" t="s">
        <v>81</v>
      </c>
      <c r="Q2" s="26" t="s">
        <v>82</v>
      </c>
      <c r="R2" s="26" t="s">
        <v>83</v>
      </c>
      <c r="S2" s="26" t="s">
        <v>84</v>
      </c>
      <c r="T2" s="26" t="s">
        <v>85</v>
      </c>
      <c r="U2" s="26" t="s">
        <v>86</v>
      </c>
      <c r="V2" s="26" t="s">
        <v>87</v>
      </c>
      <c r="W2" s="26" t="s">
        <v>88</v>
      </c>
      <c r="X2" s="26" t="s">
        <v>89</v>
      </c>
      <c r="Y2" s="26" t="s">
        <v>90</v>
      </c>
      <c r="Z2" s="26" t="s">
        <v>91</v>
      </c>
      <c r="AA2" s="26" t="s">
        <v>92</v>
      </c>
      <c r="AB2" s="26" t="s">
        <v>93</v>
      </c>
      <c r="AC2" s="26" t="s">
        <v>94</v>
      </c>
      <c r="AD2" s="26" t="s">
        <v>95</v>
      </c>
      <c r="AE2" s="26" t="s">
        <v>96</v>
      </c>
      <c r="AF2" s="26" t="s">
        <v>97</v>
      </c>
      <c r="AG2" s="36" t="s">
        <v>375</v>
      </c>
      <c r="AH2" s="36" t="s">
        <v>376</v>
      </c>
      <c r="AI2" s="36" t="s">
        <v>377</v>
      </c>
      <c r="AJ2" s="36" t="s">
        <v>378</v>
      </c>
      <c r="AK2" s="36" t="s">
        <v>379</v>
      </c>
      <c r="AL2" s="36" t="s">
        <v>380</v>
      </c>
      <c r="AM2" s="36" t="s">
        <v>381</v>
      </c>
      <c r="AN2" s="36" t="s">
        <v>382</v>
      </c>
      <c r="AO2" s="36" t="s">
        <v>383</v>
      </c>
      <c r="AP2" s="36" t="s">
        <v>384</v>
      </c>
      <c r="AQ2" s="36" t="s">
        <v>385</v>
      </c>
      <c r="AR2" s="36" t="s">
        <v>386</v>
      </c>
      <c r="AS2" s="36" t="s">
        <v>387</v>
      </c>
      <c r="AT2" s="36" t="s">
        <v>388</v>
      </c>
    </row>
    <row r="3" spans="1:46" x14ac:dyDescent="0.55000000000000004">
      <c r="A3" s="47"/>
      <c r="B3" s="8"/>
      <c r="C3" s="8"/>
      <c r="D3" s="8"/>
      <c r="E3" s="8"/>
      <c r="F3" s="16"/>
      <c r="G3" s="16"/>
      <c r="H3" s="16"/>
      <c r="I3" s="16"/>
      <c r="J3" s="27"/>
      <c r="K3" s="28"/>
      <c r="L3" s="28"/>
      <c r="M3" s="28"/>
      <c r="N3" s="28"/>
      <c r="O3" s="28"/>
      <c r="P3" s="28">
        <f t="shared" ref="P3:P34" si="0">SUM(F3:O3)</f>
        <v>0</v>
      </c>
      <c r="Q3" s="20"/>
      <c r="R3" s="20"/>
      <c r="S3" s="20"/>
      <c r="T3" s="20"/>
      <c r="U3" s="20"/>
      <c r="V3" s="20"/>
      <c r="W3" s="21" t="str">
        <f t="shared" ref="W3:AE7" si="1">IF(OR(F3="",G3="",F3=0),"",G3/F3-1)</f>
        <v/>
      </c>
      <c r="X3" s="21" t="str">
        <f t="shared" si="1"/>
        <v/>
      </c>
      <c r="Y3" s="21" t="str">
        <f t="shared" si="1"/>
        <v/>
      </c>
      <c r="Z3" s="21" t="str">
        <f t="shared" si="1"/>
        <v/>
      </c>
      <c r="AA3" s="21" t="str">
        <f t="shared" si="1"/>
        <v/>
      </c>
      <c r="AB3" s="21" t="str">
        <f t="shared" si="1"/>
        <v/>
      </c>
      <c r="AC3" s="21" t="str">
        <f t="shared" si="1"/>
        <v/>
      </c>
      <c r="AD3" s="21" t="str">
        <f t="shared" si="1"/>
        <v/>
      </c>
      <c r="AE3" s="21" t="str">
        <f t="shared" si="1"/>
        <v/>
      </c>
      <c r="AF3" s="20" t="str">
        <f>IF(COUNTA(B3:O3)=0,"",IF(OR($A3="",COUNTIF('10-Year TCO Summary'!$A$3:$A$15,$A3)=0),"REVIEW CATEGORY",IF(NOT(OR($T3="Vendor-Controlled",$T3="Publisher-Controlled",$T3="One-Time / Nonrecurring",$T3="Other / Explain")),"REVIEW COST STATUS",IF(OR(COUNT(F3:O3)&lt;&gt;10,COUNTIF(F3:O3,"&lt;0")&gt;0),"REVIEW ANNUAL PRICES",IF($T3="Other / Explain","REVIEW COST STATUS",IF($T3="One-Time / Nonrecurring","PASS",IF(AND($T3="Vendor-Controlled",COUNT('Escalation Inputs'!$B$3:$B$11)&lt;&gt;9),"REVIEW CPI INPUTS",IF(AND(OR(W3="",W3&lt;=IF($T3="Publisher-Controlled",'Escalation Inputs'!$D$3,'Escalation Inputs'!$C$3)+0.000001),OR(X3="",X3&lt;=IF($T3="Publisher-Controlled",'Escalation Inputs'!$D$4,'Escalation Inputs'!$C$4)+0.000001),OR(Y3="",Y3&lt;=IF($T3="Publisher-Controlled",'Escalation Inputs'!$D$5,'Escalation Inputs'!$C$5)+0.000001),OR(Z3="",Z3&lt;=IF($T3="Publisher-Controlled",'Escalation Inputs'!$D$6,'Escalation Inputs'!$C$6)+0.000001),OR(AA3="",AA3&lt;=IF($T3="Publisher-Controlled",'Escalation Inputs'!$D$7,'Escalation Inputs'!$C$7)+0.000001),OR(AB3="",AB3&lt;=IF($T3="Publisher-Controlled",'Escalation Inputs'!$D$8,'Escalation Inputs'!$C$8)+0.000001),OR(AC3="",AC3&lt;=IF($T3="Publisher-Controlled",'Escalation Inputs'!$D$9,'Escalation Inputs'!$C$9)+0.000001),OR(AD3="",AD3&lt;=IF($T3="Publisher-Controlled",'Escalation Inputs'!$D$10,'Escalation Inputs'!$C$10)+0.000001),OR(AE3="",AE3&lt;=IF($T3="Publisher-Controlled",'Escalation Inputs'!$D$11,'Escalation Inputs'!$C$11)+0.000001)),IF($T3="Publisher-Controlled","PUBLISHER REVIEW","PASS"),"REVIEW ESCALATION"))))))))</f>
        <v/>
      </c>
      <c r="AG3" s="20">
        <v>1</v>
      </c>
      <c r="AH3" s="20"/>
      <c r="AI3" s="28" t="str">
        <f t="shared" ref="AI3:AI34" si="2">IF(COUNTA($F3:$O3)=0,"",IF($T3="Publisher-Controlled",IF($AT3="READY FOR REVIEW",F3,""),F3))</f>
        <v/>
      </c>
      <c r="AJ3" s="28" t="str">
        <f>IF(COUNTA($F3:$O3)=0,"",IF($T3="Publisher-Controlled",IF($AT3="READY FOR REVIEW",IF(2&lt;=$AG3,G3,AI3*(1+'Escalation Inputs'!$D$3)),""),G3))</f>
        <v/>
      </c>
      <c r="AK3" s="28" t="str">
        <f>IF(COUNTA($F3:$O3)=0,"",IF($T3="Publisher-Controlled",IF($AT3="READY FOR REVIEW",IF(3&lt;=$AG3,H3,AJ3*(1+'Escalation Inputs'!$D$4)),""),H3))</f>
        <v/>
      </c>
      <c r="AL3" s="28" t="str">
        <f>IF(COUNTA($F3:$O3)=0,"",IF($T3="Publisher-Controlled",IF($AT3="READY FOR REVIEW",IF(4&lt;=$AG3,I3,AK3*(1+'Escalation Inputs'!$D$5)),""),I3))</f>
        <v/>
      </c>
      <c r="AM3" s="28" t="str">
        <f>IF(COUNTA($F3:$O3)=0,"",IF($T3="Publisher-Controlled",IF($AT3="READY FOR REVIEW",IF(5&lt;=$AG3,J3,AL3*(1+'Escalation Inputs'!$D$6)),""),J3))</f>
        <v/>
      </c>
      <c r="AN3" s="28" t="str">
        <f>IF(COUNTA($F3:$O3)=0,"",IF($T3="Publisher-Controlled",IF($AT3="READY FOR REVIEW",IF(6&lt;=$AG3,K3,AM3*(1+'Escalation Inputs'!$D$7)),""),K3))</f>
        <v/>
      </c>
      <c r="AO3" s="28" t="str">
        <f>IF(COUNTA($F3:$O3)=0,"",IF($T3="Publisher-Controlled",IF($AT3="READY FOR REVIEW",IF(7&lt;=$AG3,L3,AN3*(1+'Escalation Inputs'!$D$8)),""),L3))</f>
        <v/>
      </c>
      <c r="AP3" s="28" t="str">
        <f>IF(COUNTA($F3:$O3)=0,"",IF($T3="Publisher-Controlled",IF($AT3="READY FOR REVIEW",IF(8&lt;=$AG3,M3,AO3*(1+'Escalation Inputs'!$D$9)),""),M3))</f>
        <v/>
      </c>
      <c r="AQ3" s="28" t="str">
        <f>IF(COUNTA($F3:$O3)=0,"",IF($T3="Publisher-Controlled",IF($AT3="READY FOR REVIEW",IF(9&lt;=$AG3,N3,AP3*(1+'Escalation Inputs'!$D$10)),""),N3))</f>
        <v/>
      </c>
      <c r="AR3" s="28" t="str">
        <f>IF(COUNTA($F3:$O3)=0,"",IF($T3="Publisher-Controlled",IF($AT3="READY FOR REVIEW",IF(10&lt;=$AG3,O3,AQ3*(1+'Escalation Inputs'!$D$11)),""),O3))</f>
        <v/>
      </c>
      <c r="AS3" s="28" t="str">
        <f t="shared" ref="AS3:AS34" si="3">IF(COUNT(AI3:AR3)=10,SUM(AI3:AR3),"")</f>
        <v/>
      </c>
      <c r="AT3" s="20" t="str">
        <f>IF(COUNTA(F3:O3)=0,"",IF($T3&lt;&gt;"Publisher-Controlled","AS SUBMITTED",IF(OR(NOT(ISNUMBER(AG3)),AG3&lt;1,AG3&gt;10,AG3&lt;&gt;INT(AG3)),"REVIEW BINDING YEAR",IF(OR(COUNT(F3:O3)&lt;&gt;10,F3&lt;=0),"REVIEW PUBLISHER BASE / PRICES",IF(AND(AG3&gt;1,LEN(TRIM(AH3))=0),"REVIEW BINDING EVIDENCE",IF(COUNT('Escalation Inputs'!$D$3:$D$11)&lt;&gt;9,"REVIEW PUBLISHER ASSUMPTION","READY FOR REVIEW"))))))</f>
        <v/>
      </c>
    </row>
    <row r="4" spans="1:46" x14ac:dyDescent="0.55000000000000004">
      <c r="A4" s="44"/>
      <c r="B4" s="9"/>
      <c r="C4" s="9"/>
      <c r="D4" s="9"/>
      <c r="E4" s="10"/>
      <c r="F4" s="10"/>
      <c r="G4" s="10"/>
      <c r="H4" s="10"/>
      <c r="I4" s="10"/>
      <c r="J4" s="27"/>
      <c r="K4" s="28"/>
      <c r="L4" s="28"/>
      <c r="M4" s="28"/>
      <c r="N4" s="28"/>
      <c r="O4" s="28"/>
      <c r="P4" s="28">
        <f>SUM(F4:O4)</f>
        <v>0</v>
      </c>
      <c r="Q4" s="20"/>
      <c r="R4" s="20"/>
      <c r="S4" s="20"/>
      <c r="T4" s="20"/>
      <c r="U4" s="20"/>
      <c r="V4" s="20"/>
      <c r="W4" s="21" t="str">
        <f t="shared" si="1"/>
        <v/>
      </c>
      <c r="X4" s="21" t="str">
        <f t="shared" si="1"/>
        <v/>
      </c>
      <c r="Y4" s="21" t="str">
        <f t="shared" si="1"/>
        <v/>
      </c>
      <c r="Z4" s="21" t="str">
        <f t="shared" si="1"/>
        <v/>
      </c>
      <c r="AA4" s="21" t="str">
        <f t="shared" si="1"/>
        <v/>
      </c>
      <c r="AB4" s="21" t="str">
        <f t="shared" si="1"/>
        <v/>
      </c>
      <c r="AC4" s="21" t="str">
        <f t="shared" si="1"/>
        <v/>
      </c>
      <c r="AD4" s="21" t="str">
        <f t="shared" si="1"/>
        <v/>
      </c>
      <c r="AE4" s="21" t="str">
        <f t="shared" si="1"/>
        <v/>
      </c>
      <c r="AF4" s="20" t="str">
        <f>IF(COUNTA(B4:O4)=0,"",IF(OR($A4="",COUNTIF('10-Year TCO Summary'!$A$3:$A$15,$A4)=0),"REVIEW CATEGORY",IF(NOT(OR($T4="Vendor-Controlled",$T4="Publisher-Controlled",$T4="One-Time / Nonrecurring",$T4="Other / Explain")),"REVIEW COST STATUS",IF(OR(COUNT(F4:O4)&lt;&gt;10,COUNTIF(F4:O4,"&lt;0")&gt;0),"REVIEW ANNUAL PRICES",IF($T4="Other / Explain","REVIEW COST STATUS",IF($T4="One-Time / Nonrecurring","PASS",IF(AND($T4="Vendor-Controlled",COUNT('Escalation Inputs'!$B$3:$B$11)&lt;&gt;9),"REVIEW CPI INPUTS",IF(AND(OR(W4="",W4&lt;=IF($T4="Publisher-Controlled",'Escalation Inputs'!$D$3,'Escalation Inputs'!$C$3)+0.000001),OR(X4="",X4&lt;=IF($T4="Publisher-Controlled",'Escalation Inputs'!$D$4,'Escalation Inputs'!$C$4)+0.000001),OR(Y4="",Y4&lt;=IF($T4="Publisher-Controlled",'Escalation Inputs'!$D$5,'Escalation Inputs'!$C$5)+0.000001),OR(Z4="",Z4&lt;=IF($T4="Publisher-Controlled",'Escalation Inputs'!$D$6,'Escalation Inputs'!$C$6)+0.000001),OR(AA4="",AA4&lt;=IF($T4="Publisher-Controlled",'Escalation Inputs'!$D$7,'Escalation Inputs'!$C$7)+0.000001),OR(AB4="",AB4&lt;=IF($T4="Publisher-Controlled",'Escalation Inputs'!$D$8,'Escalation Inputs'!$C$8)+0.000001),OR(AC4="",AC4&lt;=IF($T4="Publisher-Controlled",'Escalation Inputs'!$D$9,'Escalation Inputs'!$C$9)+0.000001),OR(AD4="",AD4&lt;=IF($T4="Publisher-Controlled",'Escalation Inputs'!$D$10,'Escalation Inputs'!$C$10)+0.000001),OR(AE4="",AE4&lt;=IF($T4="Publisher-Controlled",'Escalation Inputs'!$D$11,'Escalation Inputs'!$C$11)+0.000001)),IF($T4="Publisher-Controlled","PUBLISHER REVIEW","PASS"),"REVIEW ESCALATION"))))))))</f>
        <v/>
      </c>
      <c r="AG4" s="20">
        <v>1</v>
      </c>
      <c r="AH4" s="20"/>
      <c r="AI4" s="28" t="str">
        <f t="shared" si="2"/>
        <v/>
      </c>
      <c r="AJ4" s="28" t="str">
        <f>IF(COUNTA($F4:$O4)=0,"",IF($T4="Publisher-Controlled",IF($AT4="READY FOR REVIEW",IF(2&lt;=$AG4,G4,AI4*(1+'Escalation Inputs'!$D$3)),""),G4))</f>
        <v/>
      </c>
      <c r="AK4" s="28" t="str">
        <f>IF(COUNTA($F4:$O4)=0,"",IF($T4="Publisher-Controlled",IF($AT4="READY FOR REVIEW",IF(3&lt;=$AG4,H4,AJ4*(1+'Escalation Inputs'!$D$4)),""),H4))</f>
        <v/>
      </c>
      <c r="AL4" s="28" t="str">
        <f>IF(COUNTA($F4:$O4)=0,"",IF($T4="Publisher-Controlled",IF($AT4="READY FOR REVIEW",IF(4&lt;=$AG4,I4,AK4*(1+'Escalation Inputs'!$D$5)),""),I4))</f>
        <v/>
      </c>
      <c r="AM4" s="28" t="str">
        <f>IF(COUNTA($F4:$O4)=0,"",IF($T4="Publisher-Controlled",IF($AT4="READY FOR REVIEW",IF(5&lt;=$AG4,J4,AL4*(1+'Escalation Inputs'!$D$6)),""),J4))</f>
        <v/>
      </c>
      <c r="AN4" s="28" t="str">
        <f>IF(COUNTA($F4:$O4)=0,"",IF($T4="Publisher-Controlled",IF($AT4="READY FOR REVIEW",IF(6&lt;=$AG4,K4,AM4*(1+'Escalation Inputs'!$D$7)),""),K4))</f>
        <v/>
      </c>
      <c r="AO4" s="28" t="str">
        <f>IF(COUNTA($F4:$O4)=0,"",IF($T4="Publisher-Controlled",IF($AT4="READY FOR REVIEW",IF(7&lt;=$AG4,L4,AN4*(1+'Escalation Inputs'!$D$8)),""),L4))</f>
        <v/>
      </c>
      <c r="AP4" s="28" t="str">
        <f>IF(COUNTA($F4:$O4)=0,"",IF($T4="Publisher-Controlled",IF($AT4="READY FOR REVIEW",IF(8&lt;=$AG4,M4,AO4*(1+'Escalation Inputs'!$D$9)),""),M4))</f>
        <v/>
      </c>
      <c r="AQ4" s="28" t="str">
        <f>IF(COUNTA($F4:$O4)=0,"",IF($T4="Publisher-Controlled",IF($AT4="READY FOR REVIEW",IF(9&lt;=$AG4,N4,AP4*(1+'Escalation Inputs'!$D$10)),""),N4))</f>
        <v/>
      </c>
      <c r="AR4" s="28" t="str">
        <f>IF(COUNTA($F4:$O4)=0,"",IF($T4="Publisher-Controlled",IF($AT4="READY FOR REVIEW",IF(10&lt;=$AG4,O4,AQ4*(1+'Escalation Inputs'!$D$11)),""),O4))</f>
        <v/>
      </c>
      <c r="AS4" s="28" t="str">
        <f t="shared" si="3"/>
        <v/>
      </c>
      <c r="AT4" s="20" t="str">
        <f>IF(COUNTA(F4:O4)=0,"",IF($T4&lt;&gt;"Publisher-Controlled","AS SUBMITTED",IF(OR(NOT(ISNUMBER(AG4)),AG4&lt;1,AG4&gt;10,AG4&lt;&gt;INT(AG4)),"REVIEW BINDING YEAR",IF(OR(COUNT(F4:O4)&lt;&gt;10,F4&lt;=0),"REVIEW PUBLISHER BASE / PRICES",IF(AND(AG4&gt;1,LEN(TRIM(AH4))=0),"REVIEW BINDING EVIDENCE",IF(COUNT('Escalation Inputs'!$D$3:$D$11)&lt;&gt;9,"REVIEW PUBLISHER ASSUMPTION","READY FOR REVIEW"))))))</f>
        <v/>
      </c>
    </row>
    <row r="5" spans="1:46" x14ac:dyDescent="0.55000000000000004">
      <c r="A5" s="44"/>
      <c r="B5" s="9"/>
      <c r="C5" s="9"/>
      <c r="D5" s="9"/>
      <c r="E5" s="10"/>
      <c r="F5" s="10"/>
      <c r="G5" s="10"/>
      <c r="H5" s="10"/>
      <c r="I5" s="10"/>
      <c r="J5" s="10"/>
      <c r="K5" s="10"/>
      <c r="L5" s="10"/>
      <c r="M5" s="10"/>
      <c r="N5" s="10"/>
      <c r="O5" s="10"/>
      <c r="P5" s="28">
        <f>SUM(F5:O5)</f>
        <v>0</v>
      </c>
      <c r="Q5" s="20"/>
      <c r="R5" s="20"/>
      <c r="S5" s="20"/>
      <c r="T5" s="20"/>
      <c r="U5" s="20"/>
      <c r="V5" s="20"/>
      <c r="W5" s="21" t="str">
        <f t="shared" si="1"/>
        <v/>
      </c>
      <c r="X5" s="21" t="str">
        <f t="shared" si="1"/>
        <v/>
      </c>
      <c r="Y5" s="21" t="str">
        <f t="shared" si="1"/>
        <v/>
      </c>
      <c r="Z5" s="21" t="str">
        <f t="shared" si="1"/>
        <v/>
      </c>
      <c r="AA5" s="21" t="str">
        <f t="shared" si="1"/>
        <v/>
      </c>
      <c r="AB5" s="21" t="str">
        <f t="shared" si="1"/>
        <v/>
      </c>
      <c r="AC5" s="21" t="str">
        <f t="shared" si="1"/>
        <v/>
      </c>
      <c r="AD5" s="21" t="str">
        <f t="shared" si="1"/>
        <v/>
      </c>
      <c r="AE5" s="21" t="str">
        <f t="shared" si="1"/>
        <v/>
      </c>
      <c r="AF5" s="20" t="str">
        <f>IF(COUNTA(B5:O5)=0,"",IF(OR($A5="",COUNTIF('10-Year TCO Summary'!$A$3:$A$15,$A5)=0),"REVIEW CATEGORY",IF(NOT(OR($T5="Vendor-Controlled",$T5="Publisher-Controlled",$T5="One-Time / Nonrecurring",$T5="Other / Explain")),"REVIEW COST STATUS",IF(OR(COUNT(F5:O5)&lt;&gt;10,COUNTIF(F5:O5,"&lt;0")&gt;0),"REVIEW ANNUAL PRICES",IF($T5="Other / Explain","REVIEW COST STATUS",IF($T5="One-Time / Nonrecurring","PASS",IF(AND($T5="Vendor-Controlled",COUNT('Escalation Inputs'!$B$3:$B$11)&lt;&gt;9),"REVIEW CPI INPUTS",IF(AND(OR(W5="",W5&lt;=IF($T5="Publisher-Controlled",'Escalation Inputs'!$D$3,'Escalation Inputs'!$C$3)+0.000001),OR(X5="",X5&lt;=IF($T5="Publisher-Controlled",'Escalation Inputs'!$D$4,'Escalation Inputs'!$C$4)+0.000001),OR(Y5="",Y5&lt;=IF($T5="Publisher-Controlled",'Escalation Inputs'!$D$5,'Escalation Inputs'!$C$5)+0.000001),OR(Z5="",Z5&lt;=IF($T5="Publisher-Controlled",'Escalation Inputs'!$D$6,'Escalation Inputs'!$C$6)+0.000001),OR(AA5="",AA5&lt;=IF($T5="Publisher-Controlled",'Escalation Inputs'!$D$7,'Escalation Inputs'!$C$7)+0.000001),OR(AB5="",AB5&lt;=IF($T5="Publisher-Controlled",'Escalation Inputs'!$D$8,'Escalation Inputs'!$C$8)+0.000001),OR(AC5="",AC5&lt;=IF($T5="Publisher-Controlled",'Escalation Inputs'!$D$9,'Escalation Inputs'!$C$9)+0.000001),OR(AD5="",AD5&lt;=IF($T5="Publisher-Controlled",'Escalation Inputs'!$D$10,'Escalation Inputs'!$C$10)+0.000001),OR(AE5="",AE5&lt;=IF($T5="Publisher-Controlled",'Escalation Inputs'!$D$11,'Escalation Inputs'!$C$11)+0.000001)),IF($T5="Publisher-Controlled","PUBLISHER REVIEW","PASS"),"REVIEW ESCALATION"))))))))</f>
        <v/>
      </c>
      <c r="AG5" s="20">
        <v>1</v>
      </c>
      <c r="AH5" s="20"/>
      <c r="AI5" s="28" t="str">
        <f t="shared" si="2"/>
        <v/>
      </c>
      <c r="AJ5" s="28" t="str">
        <f>IF(COUNTA($F5:$O5)=0,"",IF($T5="Publisher-Controlled",IF($AT5="READY FOR REVIEW",IF(2&lt;=$AG5,G5,AI5*(1+'Escalation Inputs'!$D$3)),""),G5))</f>
        <v/>
      </c>
      <c r="AK5" s="28" t="str">
        <f>IF(COUNTA($F5:$O5)=0,"",IF($T5="Publisher-Controlled",IF($AT5="READY FOR REVIEW",IF(3&lt;=$AG5,H5,AJ5*(1+'Escalation Inputs'!$D$4)),""),H5))</f>
        <v/>
      </c>
      <c r="AL5" s="28" t="str">
        <f>IF(COUNTA($F5:$O5)=0,"",IF($T5="Publisher-Controlled",IF($AT5="READY FOR REVIEW",IF(4&lt;=$AG5,I5,AK5*(1+'Escalation Inputs'!$D$5)),""),I5))</f>
        <v/>
      </c>
      <c r="AM5" s="28" t="str">
        <f>IF(COUNTA($F5:$O5)=0,"",IF($T5="Publisher-Controlled",IF($AT5="READY FOR REVIEW",IF(5&lt;=$AG5,J5,AL5*(1+'Escalation Inputs'!$D$6)),""),J5))</f>
        <v/>
      </c>
      <c r="AN5" s="28" t="str">
        <f>IF(COUNTA($F5:$O5)=0,"",IF($T5="Publisher-Controlled",IF($AT5="READY FOR REVIEW",IF(6&lt;=$AG5,K5,AM5*(1+'Escalation Inputs'!$D$7)),""),K5))</f>
        <v/>
      </c>
      <c r="AO5" s="28" t="str">
        <f>IF(COUNTA($F5:$O5)=0,"",IF($T5="Publisher-Controlled",IF($AT5="READY FOR REVIEW",IF(7&lt;=$AG5,L5,AN5*(1+'Escalation Inputs'!$D$8)),""),L5))</f>
        <v/>
      </c>
      <c r="AP5" s="28" t="str">
        <f>IF(COUNTA($F5:$O5)=0,"",IF($T5="Publisher-Controlled",IF($AT5="READY FOR REVIEW",IF(8&lt;=$AG5,M5,AO5*(1+'Escalation Inputs'!$D$9)),""),M5))</f>
        <v/>
      </c>
      <c r="AQ5" s="28" t="str">
        <f>IF(COUNTA($F5:$O5)=0,"",IF($T5="Publisher-Controlled",IF($AT5="READY FOR REVIEW",IF(9&lt;=$AG5,N5,AP5*(1+'Escalation Inputs'!$D$10)),""),N5))</f>
        <v/>
      </c>
      <c r="AR5" s="28" t="str">
        <f>IF(COUNTA($F5:$O5)=0,"",IF($T5="Publisher-Controlled",IF($AT5="READY FOR REVIEW",IF(10&lt;=$AG5,O5,AQ5*(1+'Escalation Inputs'!$D$11)),""),O5))</f>
        <v/>
      </c>
      <c r="AS5" s="28" t="str">
        <f t="shared" si="3"/>
        <v/>
      </c>
      <c r="AT5" s="20" t="str">
        <f>IF(COUNTA(F5:O5)=0,"",IF($T5&lt;&gt;"Publisher-Controlled","AS SUBMITTED",IF(OR(NOT(ISNUMBER(AG5)),AG5&lt;1,AG5&gt;10,AG5&lt;&gt;INT(AG5)),"REVIEW BINDING YEAR",IF(OR(COUNT(F5:O5)&lt;&gt;10,F5&lt;=0),"REVIEW PUBLISHER BASE / PRICES",IF(AND(AG5&gt;1,LEN(TRIM(AH5))=0),"REVIEW BINDING EVIDENCE",IF(COUNT('Escalation Inputs'!$D$3:$D$11)&lt;&gt;9,"REVIEW PUBLISHER ASSUMPTION","READY FOR REVIEW"))))))</f>
        <v/>
      </c>
    </row>
    <row r="6" spans="1:46" x14ac:dyDescent="0.55000000000000004">
      <c r="A6" s="44"/>
      <c r="B6" s="9"/>
      <c r="C6" s="9"/>
      <c r="D6" s="9"/>
      <c r="E6" s="10"/>
      <c r="F6" s="10"/>
      <c r="G6" s="10"/>
      <c r="H6" s="10"/>
      <c r="I6" s="10"/>
      <c r="J6" s="10"/>
      <c r="K6" s="10"/>
      <c r="L6" s="10"/>
      <c r="M6" s="10"/>
      <c r="N6" s="10"/>
      <c r="O6" s="10"/>
      <c r="P6" s="28">
        <f>SUM(F6:O6)</f>
        <v>0</v>
      </c>
      <c r="Q6" s="20"/>
      <c r="R6" s="20"/>
      <c r="S6" s="20"/>
      <c r="T6" s="20"/>
      <c r="U6" s="20"/>
      <c r="V6" s="20"/>
      <c r="W6" s="21" t="str">
        <f t="shared" si="1"/>
        <v/>
      </c>
      <c r="X6" s="21" t="str">
        <f t="shared" si="1"/>
        <v/>
      </c>
      <c r="Y6" s="21" t="str">
        <f t="shared" si="1"/>
        <v/>
      </c>
      <c r="Z6" s="21" t="str">
        <f t="shared" si="1"/>
        <v/>
      </c>
      <c r="AA6" s="21" t="str">
        <f t="shared" si="1"/>
        <v/>
      </c>
      <c r="AB6" s="21" t="str">
        <f t="shared" si="1"/>
        <v/>
      </c>
      <c r="AC6" s="21" t="str">
        <f t="shared" si="1"/>
        <v/>
      </c>
      <c r="AD6" s="21" t="str">
        <f t="shared" si="1"/>
        <v/>
      </c>
      <c r="AE6" s="21" t="str">
        <f t="shared" si="1"/>
        <v/>
      </c>
      <c r="AF6" s="20" t="str">
        <f>IF(COUNTA(B6:O6)=0,"",IF(OR($A6="",COUNTIF('10-Year TCO Summary'!$A$3:$A$15,$A6)=0),"REVIEW CATEGORY",IF(NOT(OR($T6="Vendor-Controlled",$T6="Publisher-Controlled",$T6="One-Time / Nonrecurring",$T6="Other / Explain")),"REVIEW COST STATUS",IF(OR(COUNT(F6:O6)&lt;&gt;10,COUNTIF(F6:O6,"&lt;0")&gt;0),"REVIEW ANNUAL PRICES",IF($T6="Other / Explain","REVIEW COST STATUS",IF($T6="One-Time / Nonrecurring","PASS",IF(AND($T6="Vendor-Controlled",COUNT('Escalation Inputs'!$B$3:$B$11)&lt;&gt;9),"REVIEW CPI INPUTS",IF(AND(OR(W6="",W6&lt;=IF($T6="Publisher-Controlled",'Escalation Inputs'!$D$3,'Escalation Inputs'!$C$3)+0.000001),OR(X6="",X6&lt;=IF($T6="Publisher-Controlled",'Escalation Inputs'!$D$4,'Escalation Inputs'!$C$4)+0.000001),OR(Y6="",Y6&lt;=IF($T6="Publisher-Controlled",'Escalation Inputs'!$D$5,'Escalation Inputs'!$C$5)+0.000001),OR(Z6="",Z6&lt;=IF($T6="Publisher-Controlled",'Escalation Inputs'!$D$6,'Escalation Inputs'!$C$6)+0.000001),OR(AA6="",AA6&lt;=IF($T6="Publisher-Controlled",'Escalation Inputs'!$D$7,'Escalation Inputs'!$C$7)+0.000001),OR(AB6="",AB6&lt;=IF($T6="Publisher-Controlled",'Escalation Inputs'!$D$8,'Escalation Inputs'!$C$8)+0.000001),OR(AC6="",AC6&lt;=IF($T6="Publisher-Controlled",'Escalation Inputs'!$D$9,'Escalation Inputs'!$C$9)+0.000001),OR(AD6="",AD6&lt;=IF($T6="Publisher-Controlled",'Escalation Inputs'!$D$10,'Escalation Inputs'!$C$10)+0.000001),OR(AE6="",AE6&lt;=IF($T6="Publisher-Controlled",'Escalation Inputs'!$D$11,'Escalation Inputs'!$C$11)+0.000001)),IF($T6="Publisher-Controlled","PUBLISHER REVIEW","PASS"),"REVIEW ESCALATION"))))))))</f>
        <v/>
      </c>
      <c r="AG6" s="20">
        <v>1</v>
      </c>
      <c r="AH6" s="20"/>
      <c r="AI6" s="28" t="str">
        <f t="shared" si="2"/>
        <v/>
      </c>
      <c r="AJ6" s="28" t="str">
        <f>IF(COUNTA($F6:$O6)=0,"",IF($T6="Publisher-Controlled",IF($AT6="READY FOR REVIEW",IF(2&lt;=$AG6,G6,AI6*(1+'Escalation Inputs'!$D$3)),""),G6))</f>
        <v/>
      </c>
      <c r="AK6" s="28" t="str">
        <f>IF(COUNTA($F6:$O6)=0,"",IF($T6="Publisher-Controlled",IF($AT6="READY FOR REVIEW",IF(3&lt;=$AG6,H6,AJ6*(1+'Escalation Inputs'!$D$4)),""),H6))</f>
        <v/>
      </c>
      <c r="AL6" s="28" t="str">
        <f>IF(COUNTA($F6:$O6)=0,"",IF($T6="Publisher-Controlled",IF($AT6="READY FOR REVIEW",IF(4&lt;=$AG6,I6,AK6*(1+'Escalation Inputs'!$D$5)),""),I6))</f>
        <v/>
      </c>
      <c r="AM6" s="28" t="str">
        <f>IF(COUNTA($F6:$O6)=0,"",IF($T6="Publisher-Controlled",IF($AT6="READY FOR REVIEW",IF(5&lt;=$AG6,J6,AL6*(1+'Escalation Inputs'!$D$6)),""),J6))</f>
        <v/>
      </c>
      <c r="AN6" s="28" t="str">
        <f>IF(COUNTA($F6:$O6)=0,"",IF($T6="Publisher-Controlled",IF($AT6="READY FOR REVIEW",IF(6&lt;=$AG6,K6,AM6*(1+'Escalation Inputs'!$D$7)),""),K6))</f>
        <v/>
      </c>
      <c r="AO6" s="28" t="str">
        <f>IF(COUNTA($F6:$O6)=0,"",IF($T6="Publisher-Controlled",IF($AT6="READY FOR REVIEW",IF(7&lt;=$AG6,L6,AN6*(1+'Escalation Inputs'!$D$8)),""),L6))</f>
        <v/>
      </c>
      <c r="AP6" s="28" t="str">
        <f>IF(COUNTA($F6:$O6)=0,"",IF($T6="Publisher-Controlled",IF($AT6="READY FOR REVIEW",IF(8&lt;=$AG6,M6,AO6*(1+'Escalation Inputs'!$D$9)),""),M6))</f>
        <v/>
      </c>
      <c r="AQ6" s="28" t="str">
        <f>IF(COUNTA($F6:$O6)=0,"",IF($T6="Publisher-Controlled",IF($AT6="READY FOR REVIEW",IF(9&lt;=$AG6,N6,AP6*(1+'Escalation Inputs'!$D$10)),""),N6))</f>
        <v/>
      </c>
      <c r="AR6" s="28" t="str">
        <f>IF(COUNTA($F6:$O6)=0,"",IF($T6="Publisher-Controlled",IF($AT6="READY FOR REVIEW",IF(10&lt;=$AG6,O6,AQ6*(1+'Escalation Inputs'!$D$11)),""),O6))</f>
        <v/>
      </c>
      <c r="AS6" s="28" t="str">
        <f t="shared" si="3"/>
        <v/>
      </c>
      <c r="AT6" s="20" t="str">
        <f>IF(COUNTA(F6:O6)=0,"",IF($T6&lt;&gt;"Publisher-Controlled","AS SUBMITTED",IF(OR(NOT(ISNUMBER(AG6)),AG6&lt;1,AG6&gt;10,AG6&lt;&gt;INT(AG6)),"REVIEW BINDING YEAR",IF(OR(COUNT(F6:O6)&lt;&gt;10,F6&lt;=0),"REVIEW PUBLISHER BASE / PRICES",IF(AND(AG6&gt;1,LEN(TRIM(AH6))=0),"REVIEW BINDING EVIDENCE",IF(COUNT('Escalation Inputs'!$D$3:$D$11)&lt;&gt;9,"REVIEW PUBLISHER ASSUMPTION","READY FOR REVIEW"))))))</f>
        <v/>
      </c>
    </row>
    <row r="7" spans="1:46" x14ac:dyDescent="0.55000000000000004">
      <c r="A7" s="44"/>
      <c r="B7" s="9"/>
      <c r="C7" s="9"/>
      <c r="D7" s="9"/>
      <c r="E7" s="10"/>
      <c r="F7" s="10"/>
      <c r="G7" s="10"/>
      <c r="H7" s="10"/>
      <c r="I7" s="10"/>
      <c r="J7" s="10"/>
      <c r="K7" s="10"/>
      <c r="L7" s="10"/>
      <c r="M7" s="10"/>
      <c r="N7" s="10"/>
      <c r="O7" s="10"/>
      <c r="P7" s="28">
        <f>SUM(F7:O7)</f>
        <v>0</v>
      </c>
      <c r="Q7" s="20"/>
      <c r="R7" s="20"/>
      <c r="S7" s="20"/>
      <c r="T7" s="20"/>
      <c r="U7" s="20"/>
      <c r="V7" s="20"/>
      <c r="W7" s="21" t="str">
        <f t="shared" si="1"/>
        <v/>
      </c>
      <c r="X7" s="21" t="str">
        <f t="shared" si="1"/>
        <v/>
      </c>
      <c r="Y7" s="21" t="str">
        <f t="shared" si="1"/>
        <v/>
      </c>
      <c r="Z7" s="21" t="str">
        <f t="shared" si="1"/>
        <v/>
      </c>
      <c r="AA7" s="21" t="str">
        <f t="shared" si="1"/>
        <v/>
      </c>
      <c r="AB7" s="21" t="str">
        <f t="shared" si="1"/>
        <v/>
      </c>
      <c r="AC7" s="21" t="str">
        <f t="shared" si="1"/>
        <v/>
      </c>
      <c r="AD7" s="21" t="str">
        <f t="shared" si="1"/>
        <v/>
      </c>
      <c r="AE7" s="21" t="str">
        <f t="shared" si="1"/>
        <v/>
      </c>
      <c r="AF7" s="20" t="str">
        <f>IF(COUNTA(B7:O7)=0,"",IF(OR($A7="",COUNTIF('10-Year TCO Summary'!$A$3:$A$15,$A7)=0),"REVIEW CATEGORY",IF(NOT(OR($T7="Vendor-Controlled",$T7="Publisher-Controlled",$T7="One-Time / Nonrecurring",$T7="Other / Explain")),"REVIEW COST STATUS",IF(OR(COUNT(F7:O7)&lt;&gt;10,COUNTIF(F7:O7,"&lt;0")&gt;0),"REVIEW ANNUAL PRICES",IF($T7="Other / Explain","REVIEW COST STATUS",IF($T7="One-Time / Nonrecurring","PASS",IF(AND($T7="Vendor-Controlled",COUNT('Escalation Inputs'!$B$3:$B$11)&lt;&gt;9),"REVIEW CPI INPUTS",IF(AND(OR(W7="",W7&lt;=IF($T7="Publisher-Controlled",'Escalation Inputs'!$D$3,'Escalation Inputs'!$C$3)+0.000001),OR(X7="",X7&lt;=IF($T7="Publisher-Controlled",'Escalation Inputs'!$D$4,'Escalation Inputs'!$C$4)+0.000001),OR(Y7="",Y7&lt;=IF($T7="Publisher-Controlled",'Escalation Inputs'!$D$5,'Escalation Inputs'!$C$5)+0.000001),OR(Z7="",Z7&lt;=IF($T7="Publisher-Controlled",'Escalation Inputs'!$D$6,'Escalation Inputs'!$C$6)+0.000001),OR(AA7="",AA7&lt;=IF($T7="Publisher-Controlled",'Escalation Inputs'!$D$7,'Escalation Inputs'!$C$7)+0.000001),OR(AB7="",AB7&lt;=IF($T7="Publisher-Controlled",'Escalation Inputs'!$D$8,'Escalation Inputs'!$C$8)+0.000001),OR(AC7="",AC7&lt;=IF($T7="Publisher-Controlled",'Escalation Inputs'!$D$9,'Escalation Inputs'!$C$9)+0.000001),OR(AD7="",AD7&lt;=IF($T7="Publisher-Controlled",'Escalation Inputs'!$D$10,'Escalation Inputs'!$C$10)+0.000001),OR(AE7="",AE7&lt;=IF($T7="Publisher-Controlled",'Escalation Inputs'!$D$11,'Escalation Inputs'!$C$11)+0.000001)),IF($T7="Publisher-Controlled","PUBLISHER REVIEW","PASS"),"REVIEW ESCALATION"))))))))</f>
        <v/>
      </c>
      <c r="AG7" s="20">
        <v>1</v>
      </c>
      <c r="AH7" s="20"/>
      <c r="AI7" s="28" t="str">
        <f t="shared" si="2"/>
        <v/>
      </c>
      <c r="AJ7" s="28" t="str">
        <f>IF(COUNTA($F7:$O7)=0,"",IF($T7="Publisher-Controlled",IF($AT7="READY FOR REVIEW",IF(2&lt;=$AG7,G7,AI7*(1+'Escalation Inputs'!$D$3)),""),G7))</f>
        <v/>
      </c>
      <c r="AK7" s="28" t="str">
        <f>IF(COUNTA($F7:$O7)=0,"",IF($T7="Publisher-Controlled",IF($AT7="READY FOR REVIEW",IF(3&lt;=$AG7,H7,AJ7*(1+'Escalation Inputs'!$D$4)),""),H7))</f>
        <v/>
      </c>
      <c r="AL7" s="28" t="str">
        <f>IF(COUNTA($F7:$O7)=0,"",IF($T7="Publisher-Controlled",IF($AT7="READY FOR REVIEW",IF(4&lt;=$AG7,I7,AK7*(1+'Escalation Inputs'!$D$5)),""),I7))</f>
        <v/>
      </c>
      <c r="AM7" s="28" t="str">
        <f>IF(COUNTA($F7:$O7)=0,"",IF($T7="Publisher-Controlled",IF($AT7="READY FOR REVIEW",IF(5&lt;=$AG7,J7,AL7*(1+'Escalation Inputs'!$D$6)),""),J7))</f>
        <v/>
      </c>
      <c r="AN7" s="28" t="str">
        <f>IF(COUNTA($F7:$O7)=0,"",IF($T7="Publisher-Controlled",IF($AT7="READY FOR REVIEW",IF(6&lt;=$AG7,K7,AM7*(1+'Escalation Inputs'!$D$7)),""),K7))</f>
        <v/>
      </c>
      <c r="AO7" s="28" t="str">
        <f>IF(COUNTA($F7:$O7)=0,"",IF($T7="Publisher-Controlled",IF($AT7="READY FOR REVIEW",IF(7&lt;=$AG7,L7,AN7*(1+'Escalation Inputs'!$D$8)),""),L7))</f>
        <v/>
      </c>
      <c r="AP7" s="28" t="str">
        <f>IF(COUNTA($F7:$O7)=0,"",IF($T7="Publisher-Controlled",IF($AT7="READY FOR REVIEW",IF(8&lt;=$AG7,M7,AO7*(1+'Escalation Inputs'!$D$9)),""),M7))</f>
        <v/>
      </c>
      <c r="AQ7" s="28" t="str">
        <f>IF(COUNTA($F7:$O7)=0,"",IF($T7="Publisher-Controlled",IF($AT7="READY FOR REVIEW",IF(9&lt;=$AG7,N7,AP7*(1+'Escalation Inputs'!$D$10)),""),N7))</f>
        <v/>
      </c>
      <c r="AR7" s="28" t="str">
        <f>IF(COUNTA($F7:$O7)=0,"",IF($T7="Publisher-Controlled",IF($AT7="READY FOR REVIEW",IF(10&lt;=$AG7,O7,AQ7*(1+'Escalation Inputs'!$D$11)),""),O7))</f>
        <v/>
      </c>
      <c r="AS7" s="28" t="str">
        <f t="shared" si="3"/>
        <v/>
      </c>
      <c r="AT7" s="20" t="str">
        <f>IF(COUNTA(F7:O7)=0,"",IF($T7&lt;&gt;"Publisher-Controlled","AS SUBMITTED",IF(OR(NOT(ISNUMBER(AG7)),AG7&lt;1,AG7&gt;10,AG7&lt;&gt;INT(AG7)),"REVIEW BINDING YEAR",IF(OR(COUNT(F7:O7)&lt;&gt;10,F7&lt;=0),"REVIEW PUBLISHER BASE / PRICES",IF(AND(AG7&gt;1,LEN(TRIM(AH7))=0),"REVIEW BINDING EVIDENCE",IF(COUNT('Escalation Inputs'!$D$3:$D$11)&lt;&gt;9,"REVIEW PUBLISHER ASSUMPTION","READY FOR REVIEW"))))))</f>
        <v/>
      </c>
    </row>
    <row r="8" spans="1:46" x14ac:dyDescent="0.55000000000000004">
      <c r="A8" s="44"/>
      <c r="B8" s="9"/>
      <c r="C8" s="9"/>
      <c r="D8" s="9"/>
      <c r="E8" s="10"/>
      <c r="F8" s="10"/>
      <c r="G8" s="10"/>
      <c r="H8" s="10"/>
      <c r="I8" s="10"/>
      <c r="J8" s="27"/>
      <c r="K8" s="28"/>
      <c r="L8" s="28"/>
      <c r="M8" s="28"/>
      <c r="N8" s="28"/>
      <c r="O8" s="28"/>
      <c r="P8" s="28">
        <f t="shared" si="0"/>
        <v>0</v>
      </c>
      <c r="Q8" s="20"/>
      <c r="R8" s="20"/>
      <c r="S8" s="20"/>
      <c r="T8" s="20"/>
      <c r="U8" s="20"/>
      <c r="V8" s="20"/>
      <c r="W8" s="21" t="str">
        <f t="shared" ref="W8:W34" si="4">IF(OR(F8="",G8="",F8=0),"",G8/F8-1)</f>
        <v/>
      </c>
      <c r="X8" s="21" t="str">
        <f t="shared" ref="X8:X34" si="5">IF(OR(G8="",H8="",G8=0),"",H8/G8-1)</f>
        <v/>
      </c>
      <c r="Y8" s="21" t="str">
        <f t="shared" ref="Y8:Y34" si="6">IF(OR(H8="",I8="",H8=0),"",I8/H8-1)</f>
        <v/>
      </c>
      <c r="Z8" s="21" t="str">
        <f t="shared" ref="Z8:Z34" si="7">IF(OR(I8="",J8="",I8=0),"",J8/I8-1)</f>
        <v/>
      </c>
      <c r="AA8" s="21" t="str">
        <f t="shared" ref="AA8:AA34" si="8">IF(OR(J8="",K8="",J8=0),"",K8/J8-1)</f>
        <v/>
      </c>
      <c r="AB8" s="21" t="str">
        <f t="shared" ref="AB8:AB34" si="9">IF(OR(K8="",L8="",K8=0),"",L8/K8-1)</f>
        <v/>
      </c>
      <c r="AC8" s="21" t="str">
        <f t="shared" ref="AC8:AC34" si="10">IF(OR(L8="",M8="",L8=0),"",M8/L8-1)</f>
        <v/>
      </c>
      <c r="AD8" s="21" t="str">
        <f t="shared" ref="AD8:AD34" si="11">IF(OR(M8="",N8="",M8=0),"",N8/M8-1)</f>
        <v/>
      </c>
      <c r="AE8" s="21" t="str">
        <f t="shared" ref="AE8:AE34" si="12">IF(OR(N8="",O8="",N8=0),"",O8/N8-1)</f>
        <v/>
      </c>
      <c r="AF8" s="20" t="str">
        <f>IF(COUNTA(B8:O8)=0,"",IF(OR($A8="",COUNTIF('10-Year TCO Summary'!$A$3:$A$15,$A8)=0),"REVIEW CATEGORY",IF(NOT(OR($T8="Vendor-Controlled",$T8="Publisher-Controlled",$T8="One-Time / Nonrecurring",$T8="Other / Explain")),"REVIEW COST STATUS",IF(OR(COUNT(F8:O8)&lt;&gt;10,COUNTIF(F8:O8,"&lt;0")&gt;0),"REVIEW ANNUAL PRICES",IF($T8="Other / Explain","REVIEW COST STATUS",IF($T8="One-Time / Nonrecurring","PASS",IF(AND($T8="Vendor-Controlled",COUNT('Escalation Inputs'!$B$3:$B$11)&lt;&gt;9),"REVIEW CPI INPUTS",IF(AND(OR(W8="",W8&lt;=IF($T8="Publisher-Controlled",'Escalation Inputs'!$D$3,'Escalation Inputs'!$C$3)+0.000001),OR(X8="",X8&lt;=IF($T8="Publisher-Controlled",'Escalation Inputs'!$D$4,'Escalation Inputs'!$C$4)+0.000001),OR(Y8="",Y8&lt;=IF($T8="Publisher-Controlled",'Escalation Inputs'!$D$5,'Escalation Inputs'!$C$5)+0.000001),OR(Z8="",Z8&lt;=IF($T8="Publisher-Controlled",'Escalation Inputs'!$D$6,'Escalation Inputs'!$C$6)+0.000001),OR(AA8="",AA8&lt;=IF($T8="Publisher-Controlled",'Escalation Inputs'!$D$7,'Escalation Inputs'!$C$7)+0.000001),OR(AB8="",AB8&lt;=IF($T8="Publisher-Controlled",'Escalation Inputs'!$D$8,'Escalation Inputs'!$C$8)+0.000001),OR(AC8="",AC8&lt;=IF($T8="Publisher-Controlled",'Escalation Inputs'!$D$9,'Escalation Inputs'!$C$9)+0.000001),OR(AD8="",AD8&lt;=IF($T8="Publisher-Controlled",'Escalation Inputs'!$D$10,'Escalation Inputs'!$C$10)+0.000001),OR(AE8="",AE8&lt;=IF($T8="Publisher-Controlled",'Escalation Inputs'!$D$11,'Escalation Inputs'!$C$11)+0.000001)),IF($T8="Publisher-Controlled","PUBLISHER REVIEW","PASS"),"REVIEW ESCALATION"))))))))</f>
        <v/>
      </c>
      <c r="AG8" s="20">
        <v>1</v>
      </c>
      <c r="AH8" s="20"/>
      <c r="AI8" s="28" t="str">
        <f t="shared" si="2"/>
        <v/>
      </c>
      <c r="AJ8" s="28" t="str">
        <f>IF(COUNTA($F8:$O8)=0,"",IF($T8="Publisher-Controlled",IF($AT8="READY FOR REVIEW",IF(2&lt;=$AG8,G8,AI8*(1+'Escalation Inputs'!$D$3)),""),G8))</f>
        <v/>
      </c>
      <c r="AK8" s="28" t="str">
        <f>IF(COUNTA($F8:$O8)=0,"",IF($T8="Publisher-Controlled",IF($AT8="READY FOR REVIEW",IF(3&lt;=$AG8,H8,AJ8*(1+'Escalation Inputs'!$D$4)),""),H8))</f>
        <v/>
      </c>
      <c r="AL8" s="28" t="str">
        <f>IF(COUNTA($F8:$O8)=0,"",IF($T8="Publisher-Controlled",IF($AT8="READY FOR REVIEW",IF(4&lt;=$AG8,I8,AK8*(1+'Escalation Inputs'!$D$5)),""),I8))</f>
        <v/>
      </c>
      <c r="AM8" s="28" t="str">
        <f>IF(COUNTA($F8:$O8)=0,"",IF($T8="Publisher-Controlled",IF($AT8="READY FOR REVIEW",IF(5&lt;=$AG8,J8,AL8*(1+'Escalation Inputs'!$D$6)),""),J8))</f>
        <v/>
      </c>
      <c r="AN8" s="28" t="str">
        <f>IF(COUNTA($F8:$O8)=0,"",IF($T8="Publisher-Controlled",IF($AT8="READY FOR REVIEW",IF(6&lt;=$AG8,K8,AM8*(1+'Escalation Inputs'!$D$7)),""),K8))</f>
        <v/>
      </c>
      <c r="AO8" s="28" t="str">
        <f>IF(COUNTA($F8:$O8)=0,"",IF($T8="Publisher-Controlled",IF($AT8="READY FOR REVIEW",IF(7&lt;=$AG8,L8,AN8*(1+'Escalation Inputs'!$D$8)),""),L8))</f>
        <v/>
      </c>
      <c r="AP8" s="28" t="str">
        <f>IF(COUNTA($F8:$O8)=0,"",IF($T8="Publisher-Controlled",IF($AT8="READY FOR REVIEW",IF(8&lt;=$AG8,M8,AO8*(1+'Escalation Inputs'!$D$9)),""),M8))</f>
        <v/>
      </c>
      <c r="AQ8" s="28" t="str">
        <f>IF(COUNTA($F8:$O8)=0,"",IF($T8="Publisher-Controlled",IF($AT8="READY FOR REVIEW",IF(9&lt;=$AG8,N8,AP8*(1+'Escalation Inputs'!$D$10)),""),N8))</f>
        <v/>
      </c>
      <c r="AR8" s="28" t="str">
        <f>IF(COUNTA($F8:$O8)=0,"",IF($T8="Publisher-Controlled",IF($AT8="READY FOR REVIEW",IF(10&lt;=$AG8,O8,AQ8*(1+'Escalation Inputs'!$D$11)),""),O8))</f>
        <v/>
      </c>
      <c r="AS8" s="28" t="str">
        <f t="shared" si="3"/>
        <v/>
      </c>
      <c r="AT8" s="20" t="str">
        <f>IF(COUNTA(F8:O8)=0,"",IF($T8&lt;&gt;"Publisher-Controlled","AS SUBMITTED",IF(OR(NOT(ISNUMBER(AG8)),AG8&lt;1,AG8&gt;10,AG8&lt;&gt;INT(AG8)),"REVIEW BINDING YEAR",IF(OR(COUNT(F8:O8)&lt;&gt;10,F8&lt;=0),"REVIEW PUBLISHER BASE / PRICES",IF(AND(AG8&gt;1,LEN(TRIM(AH8))=0),"REVIEW BINDING EVIDENCE",IF(COUNT('Escalation Inputs'!$D$3:$D$11)&lt;&gt;9,"REVIEW PUBLISHER ASSUMPTION","READY FOR REVIEW"))))))</f>
        <v/>
      </c>
    </row>
    <row r="9" spans="1:46" x14ac:dyDescent="0.55000000000000004">
      <c r="A9" s="47"/>
      <c r="B9" s="8"/>
      <c r="C9" s="8"/>
      <c r="D9" s="8"/>
      <c r="E9" s="8"/>
      <c r="F9" s="16"/>
      <c r="G9" s="16"/>
      <c r="H9" s="16"/>
      <c r="I9" s="16"/>
      <c r="J9" s="27"/>
      <c r="K9" s="28"/>
      <c r="L9" s="28"/>
      <c r="M9" s="28"/>
      <c r="N9" s="28"/>
      <c r="O9" s="28"/>
      <c r="P9" s="28">
        <f t="shared" si="0"/>
        <v>0</v>
      </c>
      <c r="Q9" s="20"/>
      <c r="R9" s="20"/>
      <c r="S9" s="20"/>
      <c r="T9" s="20"/>
      <c r="U9" s="20"/>
      <c r="V9" s="20"/>
      <c r="W9" s="21" t="str">
        <f t="shared" si="4"/>
        <v/>
      </c>
      <c r="X9" s="21" t="str">
        <f t="shared" si="5"/>
        <v/>
      </c>
      <c r="Y9" s="21" t="str">
        <f t="shared" si="6"/>
        <v/>
      </c>
      <c r="Z9" s="21" t="str">
        <f t="shared" si="7"/>
        <v/>
      </c>
      <c r="AA9" s="21" t="str">
        <f t="shared" si="8"/>
        <v/>
      </c>
      <c r="AB9" s="21" t="str">
        <f t="shared" si="9"/>
        <v/>
      </c>
      <c r="AC9" s="21" t="str">
        <f t="shared" si="10"/>
        <v/>
      </c>
      <c r="AD9" s="21" t="str">
        <f t="shared" si="11"/>
        <v/>
      </c>
      <c r="AE9" s="21" t="str">
        <f t="shared" si="12"/>
        <v/>
      </c>
      <c r="AF9" s="20" t="str">
        <f>IF(COUNTA(B9:O9)=0,"",IF(OR($A9="",COUNTIF('10-Year TCO Summary'!$A$3:$A$15,$A9)=0),"REVIEW CATEGORY",IF(NOT(OR($T9="Vendor-Controlled",$T9="Publisher-Controlled",$T9="One-Time / Nonrecurring",$T9="Other / Explain")),"REVIEW COST STATUS",IF(OR(COUNT(F9:O9)&lt;&gt;10,COUNTIF(F9:O9,"&lt;0")&gt;0),"REVIEW ANNUAL PRICES",IF($T9="Other / Explain","REVIEW COST STATUS",IF($T9="One-Time / Nonrecurring","PASS",IF(AND($T9="Vendor-Controlled",COUNT('Escalation Inputs'!$B$3:$B$11)&lt;&gt;9),"REVIEW CPI INPUTS",IF(AND(OR(W9="",W9&lt;=IF($T9="Publisher-Controlled",'Escalation Inputs'!$D$3,'Escalation Inputs'!$C$3)+0.000001),OR(X9="",X9&lt;=IF($T9="Publisher-Controlled",'Escalation Inputs'!$D$4,'Escalation Inputs'!$C$4)+0.000001),OR(Y9="",Y9&lt;=IF($T9="Publisher-Controlled",'Escalation Inputs'!$D$5,'Escalation Inputs'!$C$5)+0.000001),OR(Z9="",Z9&lt;=IF($T9="Publisher-Controlled",'Escalation Inputs'!$D$6,'Escalation Inputs'!$C$6)+0.000001),OR(AA9="",AA9&lt;=IF($T9="Publisher-Controlled",'Escalation Inputs'!$D$7,'Escalation Inputs'!$C$7)+0.000001),OR(AB9="",AB9&lt;=IF($T9="Publisher-Controlled",'Escalation Inputs'!$D$8,'Escalation Inputs'!$C$8)+0.000001),OR(AC9="",AC9&lt;=IF($T9="Publisher-Controlled",'Escalation Inputs'!$D$9,'Escalation Inputs'!$C$9)+0.000001),OR(AD9="",AD9&lt;=IF($T9="Publisher-Controlled",'Escalation Inputs'!$D$10,'Escalation Inputs'!$C$10)+0.000001),OR(AE9="",AE9&lt;=IF($T9="Publisher-Controlled",'Escalation Inputs'!$D$11,'Escalation Inputs'!$C$11)+0.000001)),IF($T9="Publisher-Controlled","PUBLISHER REVIEW","PASS"),"REVIEW ESCALATION"))))))))</f>
        <v/>
      </c>
      <c r="AG9" s="20">
        <v>1</v>
      </c>
      <c r="AH9" s="20"/>
      <c r="AI9" s="28" t="str">
        <f t="shared" si="2"/>
        <v/>
      </c>
      <c r="AJ9" s="28" t="str">
        <f>IF(COUNTA($F9:$O9)=0,"",IF($T9="Publisher-Controlled",IF($AT9="READY FOR REVIEW",IF(2&lt;=$AG9,G9,AI9*(1+'Escalation Inputs'!$D$3)),""),G9))</f>
        <v/>
      </c>
      <c r="AK9" s="28" t="str">
        <f>IF(COUNTA($F9:$O9)=0,"",IF($T9="Publisher-Controlled",IF($AT9="READY FOR REVIEW",IF(3&lt;=$AG9,H9,AJ9*(1+'Escalation Inputs'!$D$4)),""),H9))</f>
        <v/>
      </c>
      <c r="AL9" s="28" t="str">
        <f>IF(COUNTA($F9:$O9)=0,"",IF($T9="Publisher-Controlled",IF($AT9="READY FOR REVIEW",IF(4&lt;=$AG9,I9,AK9*(1+'Escalation Inputs'!$D$5)),""),I9))</f>
        <v/>
      </c>
      <c r="AM9" s="28" t="str">
        <f>IF(COUNTA($F9:$O9)=0,"",IF($T9="Publisher-Controlled",IF($AT9="READY FOR REVIEW",IF(5&lt;=$AG9,J9,AL9*(1+'Escalation Inputs'!$D$6)),""),J9))</f>
        <v/>
      </c>
      <c r="AN9" s="28" t="str">
        <f>IF(COUNTA($F9:$O9)=0,"",IF($T9="Publisher-Controlled",IF($AT9="READY FOR REVIEW",IF(6&lt;=$AG9,K9,AM9*(1+'Escalation Inputs'!$D$7)),""),K9))</f>
        <v/>
      </c>
      <c r="AO9" s="28" t="str">
        <f>IF(COUNTA($F9:$O9)=0,"",IF($T9="Publisher-Controlled",IF($AT9="READY FOR REVIEW",IF(7&lt;=$AG9,L9,AN9*(1+'Escalation Inputs'!$D$8)),""),L9))</f>
        <v/>
      </c>
      <c r="AP9" s="28" t="str">
        <f>IF(COUNTA($F9:$O9)=0,"",IF($T9="Publisher-Controlled",IF($AT9="READY FOR REVIEW",IF(8&lt;=$AG9,M9,AO9*(1+'Escalation Inputs'!$D$9)),""),M9))</f>
        <v/>
      </c>
      <c r="AQ9" s="28" t="str">
        <f>IF(COUNTA($F9:$O9)=0,"",IF($T9="Publisher-Controlled",IF($AT9="READY FOR REVIEW",IF(9&lt;=$AG9,N9,AP9*(1+'Escalation Inputs'!$D$10)),""),N9))</f>
        <v/>
      </c>
      <c r="AR9" s="28" t="str">
        <f>IF(COUNTA($F9:$O9)=0,"",IF($T9="Publisher-Controlled",IF($AT9="READY FOR REVIEW",IF(10&lt;=$AG9,O9,AQ9*(1+'Escalation Inputs'!$D$11)),""),O9))</f>
        <v/>
      </c>
      <c r="AS9" s="28" t="str">
        <f t="shared" si="3"/>
        <v/>
      </c>
      <c r="AT9" s="20" t="str">
        <f>IF(COUNTA(F9:O9)=0,"",IF($T9&lt;&gt;"Publisher-Controlled","AS SUBMITTED",IF(OR(NOT(ISNUMBER(AG9)),AG9&lt;1,AG9&gt;10,AG9&lt;&gt;INT(AG9)),"REVIEW BINDING YEAR",IF(OR(COUNT(F9:O9)&lt;&gt;10,F9&lt;=0),"REVIEW PUBLISHER BASE / PRICES",IF(AND(AG9&gt;1,LEN(TRIM(AH9))=0),"REVIEW BINDING EVIDENCE",IF(COUNT('Escalation Inputs'!$D$3:$D$11)&lt;&gt;9,"REVIEW PUBLISHER ASSUMPTION","READY FOR REVIEW"))))))</f>
        <v/>
      </c>
    </row>
    <row r="10" spans="1:46" x14ac:dyDescent="0.55000000000000004">
      <c r="A10" s="44"/>
      <c r="B10" s="9"/>
      <c r="C10" s="9"/>
      <c r="D10" s="9"/>
      <c r="E10" s="10"/>
      <c r="F10" s="10"/>
      <c r="G10" s="10"/>
      <c r="H10" s="10"/>
      <c r="I10" s="10"/>
      <c r="J10" s="27"/>
      <c r="K10" s="28"/>
      <c r="L10" s="28"/>
      <c r="M10" s="28"/>
      <c r="N10" s="28"/>
      <c r="O10" s="28"/>
      <c r="P10" s="28">
        <f t="shared" si="0"/>
        <v>0</v>
      </c>
      <c r="Q10" s="20"/>
      <c r="R10" s="20"/>
      <c r="S10" s="20"/>
      <c r="T10" s="20"/>
      <c r="U10" s="20"/>
      <c r="V10" s="20"/>
      <c r="W10" s="21" t="str">
        <f t="shared" si="4"/>
        <v/>
      </c>
      <c r="X10" s="21" t="str">
        <f t="shared" si="5"/>
        <v/>
      </c>
      <c r="Y10" s="21" t="str">
        <f t="shared" si="6"/>
        <v/>
      </c>
      <c r="Z10" s="21" t="str">
        <f t="shared" si="7"/>
        <v/>
      </c>
      <c r="AA10" s="21" t="str">
        <f t="shared" si="8"/>
        <v/>
      </c>
      <c r="AB10" s="21" t="str">
        <f t="shared" si="9"/>
        <v/>
      </c>
      <c r="AC10" s="21" t="str">
        <f t="shared" si="10"/>
        <v/>
      </c>
      <c r="AD10" s="21" t="str">
        <f t="shared" si="11"/>
        <v/>
      </c>
      <c r="AE10" s="21" t="str">
        <f t="shared" si="12"/>
        <v/>
      </c>
      <c r="AF10" s="20" t="str">
        <f>IF(COUNTA(B10:O10)=0,"",IF(OR($A10="",COUNTIF('10-Year TCO Summary'!$A$3:$A$15,$A10)=0),"REVIEW CATEGORY",IF(NOT(OR($T10="Vendor-Controlled",$T10="Publisher-Controlled",$T10="One-Time / Nonrecurring",$T10="Other / Explain")),"REVIEW COST STATUS",IF(OR(COUNT(F10:O10)&lt;&gt;10,COUNTIF(F10:O10,"&lt;0")&gt;0),"REVIEW ANNUAL PRICES",IF($T10="Other / Explain","REVIEW COST STATUS",IF($T10="One-Time / Nonrecurring","PASS",IF(AND($T10="Vendor-Controlled",COUNT('Escalation Inputs'!$B$3:$B$11)&lt;&gt;9),"REVIEW CPI INPUTS",IF(AND(OR(W10="",W10&lt;=IF($T10="Publisher-Controlled",'Escalation Inputs'!$D$3,'Escalation Inputs'!$C$3)+0.000001),OR(X10="",X10&lt;=IF($T10="Publisher-Controlled",'Escalation Inputs'!$D$4,'Escalation Inputs'!$C$4)+0.000001),OR(Y10="",Y10&lt;=IF($T10="Publisher-Controlled",'Escalation Inputs'!$D$5,'Escalation Inputs'!$C$5)+0.000001),OR(Z10="",Z10&lt;=IF($T10="Publisher-Controlled",'Escalation Inputs'!$D$6,'Escalation Inputs'!$C$6)+0.000001),OR(AA10="",AA10&lt;=IF($T10="Publisher-Controlled",'Escalation Inputs'!$D$7,'Escalation Inputs'!$C$7)+0.000001),OR(AB10="",AB10&lt;=IF($T10="Publisher-Controlled",'Escalation Inputs'!$D$8,'Escalation Inputs'!$C$8)+0.000001),OR(AC10="",AC10&lt;=IF($T10="Publisher-Controlled",'Escalation Inputs'!$D$9,'Escalation Inputs'!$C$9)+0.000001),OR(AD10="",AD10&lt;=IF($T10="Publisher-Controlled",'Escalation Inputs'!$D$10,'Escalation Inputs'!$C$10)+0.000001),OR(AE10="",AE10&lt;=IF($T10="Publisher-Controlled",'Escalation Inputs'!$D$11,'Escalation Inputs'!$C$11)+0.000001)),IF($T10="Publisher-Controlled","PUBLISHER REVIEW","PASS"),"REVIEW ESCALATION"))))))))</f>
        <v/>
      </c>
      <c r="AG10" s="20">
        <v>1</v>
      </c>
      <c r="AH10" s="20"/>
      <c r="AI10" s="28" t="str">
        <f t="shared" si="2"/>
        <v/>
      </c>
      <c r="AJ10" s="28" t="str">
        <f>IF(COUNTA($F10:$O10)=0,"",IF($T10="Publisher-Controlled",IF($AT10="READY FOR REVIEW",IF(2&lt;=$AG10,G10,AI10*(1+'Escalation Inputs'!$D$3)),""),G10))</f>
        <v/>
      </c>
      <c r="AK10" s="28" t="str">
        <f>IF(COUNTA($F10:$O10)=0,"",IF($T10="Publisher-Controlled",IF($AT10="READY FOR REVIEW",IF(3&lt;=$AG10,H10,AJ10*(1+'Escalation Inputs'!$D$4)),""),H10))</f>
        <v/>
      </c>
      <c r="AL10" s="28" t="str">
        <f>IF(COUNTA($F10:$O10)=0,"",IF($T10="Publisher-Controlled",IF($AT10="READY FOR REVIEW",IF(4&lt;=$AG10,I10,AK10*(1+'Escalation Inputs'!$D$5)),""),I10))</f>
        <v/>
      </c>
      <c r="AM10" s="28" t="str">
        <f>IF(COUNTA($F10:$O10)=0,"",IF($T10="Publisher-Controlled",IF($AT10="READY FOR REVIEW",IF(5&lt;=$AG10,J10,AL10*(1+'Escalation Inputs'!$D$6)),""),J10))</f>
        <v/>
      </c>
      <c r="AN10" s="28" t="str">
        <f>IF(COUNTA($F10:$O10)=0,"",IF($T10="Publisher-Controlled",IF($AT10="READY FOR REVIEW",IF(6&lt;=$AG10,K10,AM10*(1+'Escalation Inputs'!$D$7)),""),K10))</f>
        <v/>
      </c>
      <c r="AO10" s="28" t="str">
        <f>IF(COUNTA($F10:$O10)=0,"",IF($T10="Publisher-Controlled",IF($AT10="READY FOR REVIEW",IF(7&lt;=$AG10,L10,AN10*(1+'Escalation Inputs'!$D$8)),""),L10))</f>
        <v/>
      </c>
      <c r="AP10" s="28" t="str">
        <f>IF(COUNTA($F10:$O10)=0,"",IF($T10="Publisher-Controlled",IF($AT10="READY FOR REVIEW",IF(8&lt;=$AG10,M10,AO10*(1+'Escalation Inputs'!$D$9)),""),M10))</f>
        <v/>
      </c>
      <c r="AQ10" s="28" t="str">
        <f>IF(COUNTA($F10:$O10)=0,"",IF($T10="Publisher-Controlled",IF($AT10="READY FOR REVIEW",IF(9&lt;=$AG10,N10,AP10*(1+'Escalation Inputs'!$D$10)),""),N10))</f>
        <v/>
      </c>
      <c r="AR10" s="28" t="str">
        <f>IF(COUNTA($F10:$O10)=0,"",IF($T10="Publisher-Controlled",IF($AT10="READY FOR REVIEW",IF(10&lt;=$AG10,O10,AQ10*(1+'Escalation Inputs'!$D$11)),""),O10))</f>
        <v/>
      </c>
      <c r="AS10" s="28" t="str">
        <f t="shared" si="3"/>
        <v/>
      </c>
      <c r="AT10" s="20" t="str">
        <f>IF(COUNTA(F10:O10)=0,"",IF($T10&lt;&gt;"Publisher-Controlled","AS SUBMITTED",IF(OR(NOT(ISNUMBER(AG10)),AG10&lt;1,AG10&gt;10,AG10&lt;&gt;INT(AG10)),"REVIEW BINDING YEAR",IF(OR(COUNT(F10:O10)&lt;&gt;10,F10&lt;=0),"REVIEW PUBLISHER BASE / PRICES",IF(AND(AG10&gt;1,LEN(TRIM(AH10))=0),"REVIEW BINDING EVIDENCE",IF(COUNT('Escalation Inputs'!$D$3:$D$11)&lt;&gt;9,"REVIEW PUBLISHER ASSUMPTION","READY FOR REVIEW"))))))</f>
        <v/>
      </c>
    </row>
    <row r="11" spans="1:46" x14ac:dyDescent="0.55000000000000004">
      <c r="A11" s="44"/>
      <c r="B11" s="9"/>
      <c r="C11" s="9"/>
      <c r="D11" s="9"/>
      <c r="E11" s="10"/>
      <c r="F11" s="10"/>
      <c r="G11" s="10"/>
      <c r="H11" s="10"/>
      <c r="I11" s="10"/>
      <c r="J11" s="27"/>
      <c r="K11" s="28"/>
      <c r="L11" s="28"/>
      <c r="M11" s="28"/>
      <c r="N11" s="28"/>
      <c r="O11" s="28"/>
      <c r="P11" s="28">
        <f t="shared" si="0"/>
        <v>0</v>
      </c>
      <c r="Q11" s="20"/>
      <c r="R11" s="20"/>
      <c r="S11" s="20"/>
      <c r="T11" s="20"/>
      <c r="U11" s="20"/>
      <c r="V11" s="20"/>
      <c r="W11" s="21" t="str">
        <f t="shared" si="4"/>
        <v/>
      </c>
      <c r="X11" s="21" t="str">
        <f t="shared" si="5"/>
        <v/>
      </c>
      <c r="Y11" s="21" t="str">
        <f t="shared" si="6"/>
        <v/>
      </c>
      <c r="Z11" s="21" t="str">
        <f t="shared" si="7"/>
        <v/>
      </c>
      <c r="AA11" s="21" t="str">
        <f t="shared" si="8"/>
        <v/>
      </c>
      <c r="AB11" s="21" t="str">
        <f t="shared" si="9"/>
        <v/>
      </c>
      <c r="AC11" s="21" t="str">
        <f t="shared" si="10"/>
        <v/>
      </c>
      <c r="AD11" s="21" t="str">
        <f t="shared" si="11"/>
        <v/>
      </c>
      <c r="AE11" s="21" t="str">
        <f t="shared" si="12"/>
        <v/>
      </c>
      <c r="AF11" s="20" t="str">
        <f>IF(COUNTA(B11:O11)=0,"",IF(OR($A11="",COUNTIF('10-Year TCO Summary'!$A$3:$A$15,$A11)=0),"REVIEW CATEGORY",IF(NOT(OR($T11="Vendor-Controlled",$T11="Publisher-Controlled",$T11="One-Time / Nonrecurring",$T11="Other / Explain")),"REVIEW COST STATUS",IF(OR(COUNT(F11:O11)&lt;&gt;10,COUNTIF(F11:O11,"&lt;0")&gt;0),"REVIEW ANNUAL PRICES",IF($T11="Other / Explain","REVIEW COST STATUS",IF($T11="One-Time / Nonrecurring","PASS",IF(AND($T11="Vendor-Controlled",COUNT('Escalation Inputs'!$B$3:$B$11)&lt;&gt;9),"REVIEW CPI INPUTS",IF(AND(OR(W11="",W11&lt;=IF($T11="Publisher-Controlled",'Escalation Inputs'!$D$3,'Escalation Inputs'!$C$3)+0.000001),OR(X11="",X11&lt;=IF($T11="Publisher-Controlled",'Escalation Inputs'!$D$4,'Escalation Inputs'!$C$4)+0.000001),OR(Y11="",Y11&lt;=IF($T11="Publisher-Controlled",'Escalation Inputs'!$D$5,'Escalation Inputs'!$C$5)+0.000001),OR(Z11="",Z11&lt;=IF($T11="Publisher-Controlled",'Escalation Inputs'!$D$6,'Escalation Inputs'!$C$6)+0.000001),OR(AA11="",AA11&lt;=IF($T11="Publisher-Controlled",'Escalation Inputs'!$D$7,'Escalation Inputs'!$C$7)+0.000001),OR(AB11="",AB11&lt;=IF($T11="Publisher-Controlled",'Escalation Inputs'!$D$8,'Escalation Inputs'!$C$8)+0.000001),OR(AC11="",AC11&lt;=IF($T11="Publisher-Controlled",'Escalation Inputs'!$D$9,'Escalation Inputs'!$C$9)+0.000001),OR(AD11="",AD11&lt;=IF($T11="Publisher-Controlled",'Escalation Inputs'!$D$10,'Escalation Inputs'!$C$10)+0.000001),OR(AE11="",AE11&lt;=IF($T11="Publisher-Controlled",'Escalation Inputs'!$D$11,'Escalation Inputs'!$C$11)+0.000001)),IF($T11="Publisher-Controlled","PUBLISHER REVIEW","PASS"),"REVIEW ESCALATION"))))))))</f>
        <v/>
      </c>
      <c r="AG11" s="20">
        <v>1</v>
      </c>
      <c r="AH11" s="20"/>
      <c r="AI11" s="28" t="str">
        <f t="shared" si="2"/>
        <v/>
      </c>
      <c r="AJ11" s="28" t="str">
        <f>IF(COUNTA($F11:$O11)=0,"",IF($T11="Publisher-Controlled",IF($AT11="READY FOR REVIEW",IF(2&lt;=$AG11,G11,AI11*(1+'Escalation Inputs'!$D$3)),""),G11))</f>
        <v/>
      </c>
      <c r="AK11" s="28" t="str">
        <f>IF(COUNTA($F11:$O11)=0,"",IF($T11="Publisher-Controlled",IF($AT11="READY FOR REVIEW",IF(3&lt;=$AG11,H11,AJ11*(1+'Escalation Inputs'!$D$4)),""),H11))</f>
        <v/>
      </c>
      <c r="AL11" s="28" t="str">
        <f>IF(COUNTA($F11:$O11)=0,"",IF($T11="Publisher-Controlled",IF($AT11="READY FOR REVIEW",IF(4&lt;=$AG11,I11,AK11*(1+'Escalation Inputs'!$D$5)),""),I11))</f>
        <v/>
      </c>
      <c r="AM11" s="28" t="str">
        <f>IF(COUNTA($F11:$O11)=0,"",IF($T11="Publisher-Controlled",IF($AT11="READY FOR REVIEW",IF(5&lt;=$AG11,J11,AL11*(1+'Escalation Inputs'!$D$6)),""),J11))</f>
        <v/>
      </c>
      <c r="AN11" s="28" t="str">
        <f>IF(COUNTA($F11:$O11)=0,"",IF($T11="Publisher-Controlled",IF($AT11="READY FOR REVIEW",IF(6&lt;=$AG11,K11,AM11*(1+'Escalation Inputs'!$D$7)),""),K11))</f>
        <v/>
      </c>
      <c r="AO11" s="28" t="str">
        <f>IF(COUNTA($F11:$O11)=0,"",IF($T11="Publisher-Controlled",IF($AT11="READY FOR REVIEW",IF(7&lt;=$AG11,L11,AN11*(1+'Escalation Inputs'!$D$8)),""),L11))</f>
        <v/>
      </c>
      <c r="AP11" s="28" t="str">
        <f>IF(COUNTA($F11:$O11)=0,"",IF($T11="Publisher-Controlled",IF($AT11="READY FOR REVIEW",IF(8&lt;=$AG11,M11,AO11*(1+'Escalation Inputs'!$D$9)),""),M11))</f>
        <v/>
      </c>
      <c r="AQ11" s="28" t="str">
        <f>IF(COUNTA($F11:$O11)=0,"",IF($T11="Publisher-Controlled",IF($AT11="READY FOR REVIEW",IF(9&lt;=$AG11,N11,AP11*(1+'Escalation Inputs'!$D$10)),""),N11))</f>
        <v/>
      </c>
      <c r="AR11" s="28" t="str">
        <f>IF(COUNTA($F11:$O11)=0,"",IF($T11="Publisher-Controlled",IF($AT11="READY FOR REVIEW",IF(10&lt;=$AG11,O11,AQ11*(1+'Escalation Inputs'!$D$11)),""),O11))</f>
        <v/>
      </c>
      <c r="AS11" s="28" t="str">
        <f t="shared" si="3"/>
        <v/>
      </c>
      <c r="AT11" s="20" t="str">
        <f>IF(COUNTA(F11:O11)=0,"",IF($T11&lt;&gt;"Publisher-Controlled","AS SUBMITTED",IF(OR(NOT(ISNUMBER(AG11)),AG11&lt;1,AG11&gt;10,AG11&lt;&gt;INT(AG11)),"REVIEW BINDING YEAR",IF(OR(COUNT(F11:O11)&lt;&gt;10,F11&lt;=0),"REVIEW PUBLISHER BASE / PRICES",IF(AND(AG11&gt;1,LEN(TRIM(AH11))=0),"REVIEW BINDING EVIDENCE",IF(COUNT('Escalation Inputs'!$D$3:$D$11)&lt;&gt;9,"REVIEW PUBLISHER ASSUMPTION","READY FOR REVIEW"))))))</f>
        <v/>
      </c>
    </row>
    <row r="12" spans="1:46" x14ac:dyDescent="0.55000000000000004">
      <c r="A12" s="44"/>
      <c r="B12" s="9"/>
      <c r="C12" s="9"/>
      <c r="D12" s="9"/>
      <c r="E12" s="10"/>
      <c r="F12" s="10"/>
      <c r="G12" s="10"/>
      <c r="H12" s="10"/>
      <c r="I12" s="10"/>
      <c r="J12" s="27"/>
      <c r="K12" s="28"/>
      <c r="L12" s="28"/>
      <c r="M12" s="28"/>
      <c r="N12" s="28"/>
      <c r="O12" s="28"/>
      <c r="P12" s="28">
        <f t="shared" si="0"/>
        <v>0</v>
      </c>
      <c r="Q12" s="20"/>
      <c r="R12" s="20"/>
      <c r="S12" s="20"/>
      <c r="T12" s="20"/>
      <c r="U12" s="20"/>
      <c r="V12" s="20"/>
      <c r="W12" s="21" t="str">
        <f t="shared" si="4"/>
        <v/>
      </c>
      <c r="X12" s="21" t="str">
        <f t="shared" si="5"/>
        <v/>
      </c>
      <c r="Y12" s="21" t="str">
        <f t="shared" si="6"/>
        <v/>
      </c>
      <c r="Z12" s="21" t="str">
        <f t="shared" si="7"/>
        <v/>
      </c>
      <c r="AA12" s="21" t="str">
        <f t="shared" si="8"/>
        <v/>
      </c>
      <c r="AB12" s="21" t="str">
        <f t="shared" si="9"/>
        <v/>
      </c>
      <c r="AC12" s="21" t="str">
        <f t="shared" si="10"/>
        <v/>
      </c>
      <c r="AD12" s="21" t="str">
        <f t="shared" si="11"/>
        <v/>
      </c>
      <c r="AE12" s="21" t="str">
        <f t="shared" si="12"/>
        <v/>
      </c>
      <c r="AF12" s="20" t="str">
        <f>IF(COUNTA(B12:O12)=0,"",IF(OR($A12="",COUNTIF('10-Year TCO Summary'!$A$3:$A$15,$A12)=0),"REVIEW CATEGORY",IF(NOT(OR($T12="Vendor-Controlled",$T12="Publisher-Controlled",$T12="One-Time / Nonrecurring",$T12="Other / Explain")),"REVIEW COST STATUS",IF(OR(COUNT(F12:O12)&lt;&gt;10,COUNTIF(F12:O12,"&lt;0")&gt;0),"REVIEW ANNUAL PRICES",IF($T12="Other / Explain","REVIEW COST STATUS",IF($T12="One-Time / Nonrecurring","PASS",IF(AND($T12="Vendor-Controlled",COUNT('Escalation Inputs'!$B$3:$B$11)&lt;&gt;9),"REVIEW CPI INPUTS",IF(AND(OR(W12="",W12&lt;=IF($T12="Publisher-Controlled",'Escalation Inputs'!$D$3,'Escalation Inputs'!$C$3)+0.000001),OR(X12="",X12&lt;=IF($T12="Publisher-Controlled",'Escalation Inputs'!$D$4,'Escalation Inputs'!$C$4)+0.000001),OR(Y12="",Y12&lt;=IF($T12="Publisher-Controlled",'Escalation Inputs'!$D$5,'Escalation Inputs'!$C$5)+0.000001),OR(Z12="",Z12&lt;=IF($T12="Publisher-Controlled",'Escalation Inputs'!$D$6,'Escalation Inputs'!$C$6)+0.000001),OR(AA12="",AA12&lt;=IF($T12="Publisher-Controlled",'Escalation Inputs'!$D$7,'Escalation Inputs'!$C$7)+0.000001),OR(AB12="",AB12&lt;=IF($T12="Publisher-Controlled",'Escalation Inputs'!$D$8,'Escalation Inputs'!$C$8)+0.000001),OR(AC12="",AC12&lt;=IF($T12="Publisher-Controlled",'Escalation Inputs'!$D$9,'Escalation Inputs'!$C$9)+0.000001),OR(AD12="",AD12&lt;=IF($T12="Publisher-Controlled",'Escalation Inputs'!$D$10,'Escalation Inputs'!$C$10)+0.000001),OR(AE12="",AE12&lt;=IF($T12="Publisher-Controlled",'Escalation Inputs'!$D$11,'Escalation Inputs'!$C$11)+0.000001)),IF($T12="Publisher-Controlled","PUBLISHER REVIEW","PASS"),"REVIEW ESCALATION"))))))))</f>
        <v/>
      </c>
      <c r="AG12" s="20">
        <v>1</v>
      </c>
      <c r="AH12" s="20"/>
      <c r="AI12" s="28" t="str">
        <f t="shared" si="2"/>
        <v/>
      </c>
      <c r="AJ12" s="28" t="str">
        <f>IF(COUNTA($F12:$O12)=0,"",IF($T12="Publisher-Controlled",IF($AT12="READY FOR REVIEW",IF(2&lt;=$AG12,G12,AI12*(1+'Escalation Inputs'!$D$3)),""),G12))</f>
        <v/>
      </c>
      <c r="AK12" s="28" t="str">
        <f>IF(COUNTA($F12:$O12)=0,"",IF($T12="Publisher-Controlled",IF($AT12="READY FOR REVIEW",IF(3&lt;=$AG12,H12,AJ12*(1+'Escalation Inputs'!$D$4)),""),H12))</f>
        <v/>
      </c>
      <c r="AL12" s="28" t="str">
        <f>IF(COUNTA($F12:$O12)=0,"",IF($T12="Publisher-Controlled",IF($AT12="READY FOR REVIEW",IF(4&lt;=$AG12,I12,AK12*(1+'Escalation Inputs'!$D$5)),""),I12))</f>
        <v/>
      </c>
      <c r="AM12" s="28" t="str">
        <f>IF(COUNTA($F12:$O12)=0,"",IF($T12="Publisher-Controlled",IF($AT12="READY FOR REVIEW",IF(5&lt;=$AG12,J12,AL12*(1+'Escalation Inputs'!$D$6)),""),J12))</f>
        <v/>
      </c>
      <c r="AN12" s="28" t="str">
        <f>IF(COUNTA($F12:$O12)=0,"",IF($T12="Publisher-Controlled",IF($AT12="READY FOR REVIEW",IF(6&lt;=$AG12,K12,AM12*(1+'Escalation Inputs'!$D$7)),""),K12))</f>
        <v/>
      </c>
      <c r="AO12" s="28" t="str">
        <f>IF(COUNTA($F12:$O12)=0,"",IF($T12="Publisher-Controlled",IF($AT12="READY FOR REVIEW",IF(7&lt;=$AG12,L12,AN12*(1+'Escalation Inputs'!$D$8)),""),L12))</f>
        <v/>
      </c>
      <c r="AP12" s="28" t="str">
        <f>IF(COUNTA($F12:$O12)=0,"",IF($T12="Publisher-Controlled",IF($AT12="READY FOR REVIEW",IF(8&lt;=$AG12,M12,AO12*(1+'Escalation Inputs'!$D$9)),""),M12))</f>
        <v/>
      </c>
      <c r="AQ12" s="28" t="str">
        <f>IF(COUNTA($F12:$O12)=0,"",IF($T12="Publisher-Controlled",IF($AT12="READY FOR REVIEW",IF(9&lt;=$AG12,N12,AP12*(1+'Escalation Inputs'!$D$10)),""),N12))</f>
        <v/>
      </c>
      <c r="AR12" s="28" t="str">
        <f>IF(COUNTA($F12:$O12)=0,"",IF($T12="Publisher-Controlled",IF($AT12="READY FOR REVIEW",IF(10&lt;=$AG12,O12,AQ12*(1+'Escalation Inputs'!$D$11)),""),O12))</f>
        <v/>
      </c>
      <c r="AS12" s="28" t="str">
        <f t="shared" si="3"/>
        <v/>
      </c>
      <c r="AT12" s="20" t="str">
        <f>IF(COUNTA(F12:O12)=0,"",IF($T12&lt;&gt;"Publisher-Controlled","AS SUBMITTED",IF(OR(NOT(ISNUMBER(AG12)),AG12&lt;1,AG12&gt;10,AG12&lt;&gt;INT(AG12)),"REVIEW BINDING YEAR",IF(OR(COUNT(F12:O12)&lt;&gt;10,F12&lt;=0),"REVIEW PUBLISHER BASE / PRICES",IF(AND(AG12&gt;1,LEN(TRIM(AH12))=0),"REVIEW BINDING EVIDENCE",IF(COUNT('Escalation Inputs'!$D$3:$D$11)&lt;&gt;9,"REVIEW PUBLISHER ASSUMPTION","READY FOR REVIEW"))))))</f>
        <v/>
      </c>
    </row>
    <row r="13" spans="1:46" x14ac:dyDescent="0.55000000000000004">
      <c r="A13" s="44"/>
      <c r="B13" s="9"/>
      <c r="C13" s="9"/>
      <c r="D13" s="9"/>
      <c r="E13" s="10"/>
      <c r="F13" s="10"/>
      <c r="G13" s="10"/>
      <c r="H13" s="10"/>
      <c r="I13" s="10"/>
      <c r="J13" s="27"/>
      <c r="K13" s="28"/>
      <c r="L13" s="28"/>
      <c r="M13" s="28"/>
      <c r="N13" s="28"/>
      <c r="O13" s="28"/>
      <c r="P13" s="28">
        <f t="shared" si="0"/>
        <v>0</v>
      </c>
      <c r="Q13" s="20"/>
      <c r="R13" s="20"/>
      <c r="S13" s="20"/>
      <c r="T13" s="20"/>
      <c r="U13" s="20"/>
      <c r="V13" s="20"/>
      <c r="W13" s="21" t="str">
        <f t="shared" si="4"/>
        <v/>
      </c>
      <c r="X13" s="21" t="str">
        <f t="shared" si="5"/>
        <v/>
      </c>
      <c r="Y13" s="21" t="str">
        <f t="shared" si="6"/>
        <v/>
      </c>
      <c r="Z13" s="21" t="str">
        <f t="shared" si="7"/>
        <v/>
      </c>
      <c r="AA13" s="21" t="str">
        <f t="shared" si="8"/>
        <v/>
      </c>
      <c r="AB13" s="21" t="str">
        <f t="shared" si="9"/>
        <v/>
      </c>
      <c r="AC13" s="21" t="str">
        <f t="shared" si="10"/>
        <v/>
      </c>
      <c r="AD13" s="21" t="str">
        <f t="shared" si="11"/>
        <v/>
      </c>
      <c r="AE13" s="21" t="str">
        <f t="shared" si="12"/>
        <v/>
      </c>
      <c r="AF13" s="20" t="str">
        <f>IF(COUNTA(B13:O13)=0,"",IF(OR($A13="",COUNTIF('10-Year TCO Summary'!$A$3:$A$15,$A13)=0),"REVIEW CATEGORY",IF(NOT(OR($T13="Vendor-Controlled",$T13="Publisher-Controlled",$T13="One-Time / Nonrecurring",$T13="Other / Explain")),"REVIEW COST STATUS",IF(OR(COUNT(F13:O13)&lt;&gt;10,COUNTIF(F13:O13,"&lt;0")&gt;0),"REVIEW ANNUAL PRICES",IF($T13="Other / Explain","REVIEW COST STATUS",IF($T13="One-Time / Nonrecurring","PASS",IF(AND($T13="Vendor-Controlled",COUNT('Escalation Inputs'!$B$3:$B$11)&lt;&gt;9),"REVIEW CPI INPUTS",IF(AND(OR(W13="",W13&lt;=IF($T13="Publisher-Controlled",'Escalation Inputs'!$D$3,'Escalation Inputs'!$C$3)+0.000001),OR(X13="",X13&lt;=IF($T13="Publisher-Controlled",'Escalation Inputs'!$D$4,'Escalation Inputs'!$C$4)+0.000001),OR(Y13="",Y13&lt;=IF($T13="Publisher-Controlled",'Escalation Inputs'!$D$5,'Escalation Inputs'!$C$5)+0.000001),OR(Z13="",Z13&lt;=IF($T13="Publisher-Controlled",'Escalation Inputs'!$D$6,'Escalation Inputs'!$C$6)+0.000001),OR(AA13="",AA13&lt;=IF($T13="Publisher-Controlled",'Escalation Inputs'!$D$7,'Escalation Inputs'!$C$7)+0.000001),OR(AB13="",AB13&lt;=IF($T13="Publisher-Controlled",'Escalation Inputs'!$D$8,'Escalation Inputs'!$C$8)+0.000001),OR(AC13="",AC13&lt;=IF($T13="Publisher-Controlled",'Escalation Inputs'!$D$9,'Escalation Inputs'!$C$9)+0.000001),OR(AD13="",AD13&lt;=IF($T13="Publisher-Controlled",'Escalation Inputs'!$D$10,'Escalation Inputs'!$C$10)+0.000001),OR(AE13="",AE13&lt;=IF($T13="Publisher-Controlled",'Escalation Inputs'!$D$11,'Escalation Inputs'!$C$11)+0.000001)),IF($T13="Publisher-Controlled","PUBLISHER REVIEW","PASS"),"REVIEW ESCALATION"))))))))</f>
        <v/>
      </c>
      <c r="AG13" s="20">
        <v>1</v>
      </c>
      <c r="AH13" s="20"/>
      <c r="AI13" s="28" t="str">
        <f t="shared" si="2"/>
        <v/>
      </c>
      <c r="AJ13" s="28" t="str">
        <f>IF(COUNTA($F13:$O13)=0,"",IF($T13="Publisher-Controlled",IF($AT13="READY FOR REVIEW",IF(2&lt;=$AG13,G13,AI13*(1+'Escalation Inputs'!$D$3)),""),G13))</f>
        <v/>
      </c>
      <c r="AK13" s="28" t="str">
        <f>IF(COUNTA($F13:$O13)=0,"",IF($T13="Publisher-Controlled",IF($AT13="READY FOR REVIEW",IF(3&lt;=$AG13,H13,AJ13*(1+'Escalation Inputs'!$D$4)),""),H13))</f>
        <v/>
      </c>
      <c r="AL13" s="28" t="str">
        <f>IF(COUNTA($F13:$O13)=0,"",IF($T13="Publisher-Controlled",IF($AT13="READY FOR REVIEW",IF(4&lt;=$AG13,I13,AK13*(1+'Escalation Inputs'!$D$5)),""),I13))</f>
        <v/>
      </c>
      <c r="AM13" s="28" t="str">
        <f>IF(COUNTA($F13:$O13)=0,"",IF($T13="Publisher-Controlled",IF($AT13="READY FOR REVIEW",IF(5&lt;=$AG13,J13,AL13*(1+'Escalation Inputs'!$D$6)),""),J13))</f>
        <v/>
      </c>
      <c r="AN13" s="28" t="str">
        <f>IF(COUNTA($F13:$O13)=0,"",IF($T13="Publisher-Controlled",IF($AT13="READY FOR REVIEW",IF(6&lt;=$AG13,K13,AM13*(1+'Escalation Inputs'!$D$7)),""),K13))</f>
        <v/>
      </c>
      <c r="AO13" s="28" t="str">
        <f>IF(COUNTA($F13:$O13)=0,"",IF($T13="Publisher-Controlled",IF($AT13="READY FOR REVIEW",IF(7&lt;=$AG13,L13,AN13*(1+'Escalation Inputs'!$D$8)),""),L13))</f>
        <v/>
      </c>
      <c r="AP13" s="28" t="str">
        <f>IF(COUNTA($F13:$O13)=0,"",IF($T13="Publisher-Controlled",IF($AT13="READY FOR REVIEW",IF(8&lt;=$AG13,M13,AO13*(1+'Escalation Inputs'!$D$9)),""),M13))</f>
        <v/>
      </c>
      <c r="AQ13" s="28" t="str">
        <f>IF(COUNTA($F13:$O13)=0,"",IF($T13="Publisher-Controlled",IF($AT13="READY FOR REVIEW",IF(9&lt;=$AG13,N13,AP13*(1+'Escalation Inputs'!$D$10)),""),N13))</f>
        <v/>
      </c>
      <c r="AR13" s="28" t="str">
        <f>IF(COUNTA($F13:$O13)=0,"",IF($T13="Publisher-Controlled",IF($AT13="READY FOR REVIEW",IF(10&lt;=$AG13,O13,AQ13*(1+'Escalation Inputs'!$D$11)),""),O13))</f>
        <v/>
      </c>
      <c r="AS13" s="28" t="str">
        <f t="shared" si="3"/>
        <v/>
      </c>
      <c r="AT13" s="20" t="str">
        <f>IF(COUNTA(F13:O13)=0,"",IF($T13&lt;&gt;"Publisher-Controlled","AS SUBMITTED",IF(OR(NOT(ISNUMBER(AG13)),AG13&lt;1,AG13&gt;10,AG13&lt;&gt;INT(AG13)),"REVIEW BINDING YEAR",IF(OR(COUNT(F13:O13)&lt;&gt;10,F13&lt;=0),"REVIEW PUBLISHER BASE / PRICES",IF(AND(AG13&gt;1,LEN(TRIM(AH13))=0),"REVIEW BINDING EVIDENCE",IF(COUNT('Escalation Inputs'!$D$3:$D$11)&lt;&gt;9,"REVIEW PUBLISHER ASSUMPTION","READY FOR REVIEW"))))))</f>
        <v/>
      </c>
    </row>
    <row r="14" spans="1:46" x14ac:dyDescent="0.55000000000000004">
      <c r="A14" s="44"/>
      <c r="B14" s="9"/>
      <c r="C14" s="9"/>
      <c r="D14" s="9"/>
      <c r="E14" s="10"/>
      <c r="F14" s="10"/>
      <c r="G14" s="10"/>
      <c r="H14" s="10"/>
      <c r="I14" s="10"/>
      <c r="J14" s="27"/>
      <c r="K14" s="28"/>
      <c r="L14" s="28"/>
      <c r="M14" s="28"/>
      <c r="N14" s="28"/>
      <c r="O14" s="28"/>
      <c r="P14" s="28">
        <f t="shared" si="0"/>
        <v>0</v>
      </c>
      <c r="Q14" s="20"/>
      <c r="R14" s="20"/>
      <c r="S14" s="20"/>
      <c r="T14" s="20"/>
      <c r="U14" s="20"/>
      <c r="V14" s="20"/>
      <c r="W14" s="21" t="str">
        <f t="shared" si="4"/>
        <v/>
      </c>
      <c r="X14" s="21" t="str">
        <f t="shared" si="5"/>
        <v/>
      </c>
      <c r="Y14" s="21" t="str">
        <f t="shared" si="6"/>
        <v/>
      </c>
      <c r="Z14" s="21" t="str">
        <f t="shared" si="7"/>
        <v/>
      </c>
      <c r="AA14" s="21" t="str">
        <f t="shared" si="8"/>
        <v/>
      </c>
      <c r="AB14" s="21" t="str">
        <f t="shared" si="9"/>
        <v/>
      </c>
      <c r="AC14" s="21" t="str">
        <f t="shared" si="10"/>
        <v/>
      </c>
      <c r="AD14" s="21" t="str">
        <f t="shared" si="11"/>
        <v/>
      </c>
      <c r="AE14" s="21" t="str">
        <f t="shared" si="12"/>
        <v/>
      </c>
      <c r="AF14" s="20" t="str">
        <f>IF(COUNTA(B14:O14)=0,"",IF(OR($A14="",COUNTIF('10-Year TCO Summary'!$A$3:$A$15,$A14)=0),"REVIEW CATEGORY",IF(NOT(OR($T14="Vendor-Controlled",$T14="Publisher-Controlled",$T14="One-Time / Nonrecurring",$T14="Other / Explain")),"REVIEW COST STATUS",IF(OR(COUNT(F14:O14)&lt;&gt;10,COUNTIF(F14:O14,"&lt;0")&gt;0),"REVIEW ANNUAL PRICES",IF($T14="Other / Explain","REVIEW COST STATUS",IF($T14="One-Time / Nonrecurring","PASS",IF(AND($T14="Vendor-Controlled",COUNT('Escalation Inputs'!$B$3:$B$11)&lt;&gt;9),"REVIEW CPI INPUTS",IF(AND(OR(W14="",W14&lt;=IF($T14="Publisher-Controlled",'Escalation Inputs'!$D$3,'Escalation Inputs'!$C$3)+0.000001),OR(X14="",X14&lt;=IF($T14="Publisher-Controlled",'Escalation Inputs'!$D$4,'Escalation Inputs'!$C$4)+0.000001),OR(Y14="",Y14&lt;=IF($T14="Publisher-Controlled",'Escalation Inputs'!$D$5,'Escalation Inputs'!$C$5)+0.000001),OR(Z14="",Z14&lt;=IF($T14="Publisher-Controlled",'Escalation Inputs'!$D$6,'Escalation Inputs'!$C$6)+0.000001),OR(AA14="",AA14&lt;=IF($T14="Publisher-Controlled",'Escalation Inputs'!$D$7,'Escalation Inputs'!$C$7)+0.000001),OR(AB14="",AB14&lt;=IF($T14="Publisher-Controlled",'Escalation Inputs'!$D$8,'Escalation Inputs'!$C$8)+0.000001),OR(AC14="",AC14&lt;=IF($T14="Publisher-Controlled",'Escalation Inputs'!$D$9,'Escalation Inputs'!$C$9)+0.000001),OR(AD14="",AD14&lt;=IF($T14="Publisher-Controlled",'Escalation Inputs'!$D$10,'Escalation Inputs'!$C$10)+0.000001),OR(AE14="",AE14&lt;=IF($T14="Publisher-Controlled",'Escalation Inputs'!$D$11,'Escalation Inputs'!$C$11)+0.000001)),IF($T14="Publisher-Controlled","PUBLISHER REVIEW","PASS"),"REVIEW ESCALATION"))))))))</f>
        <v/>
      </c>
      <c r="AG14" s="20">
        <v>1</v>
      </c>
      <c r="AH14" s="20"/>
      <c r="AI14" s="28" t="str">
        <f t="shared" si="2"/>
        <v/>
      </c>
      <c r="AJ14" s="28" t="str">
        <f>IF(COUNTA($F14:$O14)=0,"",IF($T14="Publisher-Controlled",IF($AT14="READY FOR REVIEW",IF(2&lt;=$AG14,G14,AI14*(1+'Escalation Inputs'!$D$3)),""),G14))</f>
        <v/>
      </c>
      <c r="AK14" s="28" t="str">
        <f>IF(COUNTA($F14:$O14)=0,"",IF($T14="Publisher-Controlled",IF($AT14="READY FOR REVIEW",IF(3&lt;=$AG14,H14,AJ14*(1+'Escalation Inputs'!$D$4)),""),H14))</f>
        <v/>
      </c>
      <c r="AL14" s="28" t="str">
        <f>IF(COUNTA($F14:$O14)=0,"",IF($T14="Publisher-Controlled",IF($AT14="READY FOR REVIEW",IF(4&lt;=$AG14,I14,AK14*(1+'Escalation Inputs'!$D$5)),""),I14))</f>
        <v/>
      </c>
      <c r="AM14" s="28" t="str">
        <f>IF(COUNTA($F14:$O14)=0,"",IF($T14="Publisher-Controlled",IF($AT14="READY FOR REVIEW",IF(5&lt;=$AG14,J14,AL14*(1+'Escalation Inputs'!$D$6)),""),J14))</f>
        <v/>
      </c>
      <c r="AN14" s="28" t="str">
        <f>IF(COUNTA($F14:$O14)=0,"",IF($T14="Publisher-Controlled",IF($AT14="READY FOR REVIEW",IF(6&lt;=$AG14,K14,AM14*(1+'Escalation Inputs'!$D$7)),""),K14))</f>
        <v/>
      </c>
      <c r="AO14" s="28" t="str">
        <f>IF(COUNTA($F14:$O14)=0,"",IF($T14="Publisher-Controlled",IF($AT14="READY FOR REVIEW",IF(7&lt;=$AG14,L14,AN14*(1+'Escalation Inputs'!$D$8)),""),L14))</f>
        <v/>
      </c>
      <c r="AP14" s="28" t="str">
        <f>IF(COUNTA($F14:$O14)=0,"",IF($T14="Publisher-Controlled",IF($AT14="READY FOR REVIEW",IF(8&lt;=$AG14,M14,AO14*(1+'Escalation Inputs'!$D$9)),""),M14))</f>
        <v/>
      </c>
      <c r="AQ14" s="28" t="str">
        <f>IF(COUNTA($F14:$O14)=0,"",IF($T14="Publisher-Controlled",IF($AT14="READY FOR REVIEW",IF(9&lt;=$AG14,N14,AP14*(1+'Escalation Inputs'!$D$10)),""),N14))</f>
        <v/>
      </c>
      <c r="AR14" s="28" t="str">
        <f>IF(COUNTA($F14:$O14)=0,"",IF($T14="Publisher-Controlled",IF($AT14="READY FOR REVIEW",IF(10&lt;=$AG14,O14,AQ14*(1+'Escalation Inputs'!$D$11)),""),O14))</f>
        <v/>
      </c>
      <c r="AS14" s="28" t="str">
        <f t="shared" si="3"/>
        <v/>
      </c>
      <c r="AT14" s="20" t="str">
        <f>IF(COUNTA(F14:O14)=0,"",IF($T14&lt;&gt;"Publisher-Controlled","AS SUBMITTED",IF(OR(NOT(ISNUMBER(AG14)),AG14&lt;1,AG14&gt;10,AG14&lt;&gt;INT(AG14)),"REVIEW BINDING YEAR",IF(OR(COUNT(F14:O14)&lt;&gt;10,F14&lt;=0),"REVIEW PUBLISHER BASE / PRICES",IF(AND(AG14&gt;1,LEN(TRIM(AH14))=0),"REVIEW BINDING EVIDENCE",IF(COUNT('Escalation Inputs'!$D$3:$D$11)&lt;&gt;9,"REVIEW PUBLISHER ASSUMPTION","READY FOR REVIEW"))))))</f>
        <v/>
      </c>
    </row>
    <row r="15" spans="1:46" x14ac:dyDescent="0.55000000000000004">
      <c r="A15" s="47"/>
      <c r="B15" s="8"/>
      <c r="C15" s="8"/>
      <c r="D15" s="8"/>
      <c r="E15" s="8"/>
      <c r="F15" s="16"/>
      <c r="G15" s="16"/>
      <c r="H15" s="16"/>
      <c r="I15" s="16"/>
      <c r="J15" s="27"/>
      <c r="K15" s="28"/>
      <c r="L15" s="28"/>
      <c r="M15" s="28"/>
      <c r="N15" s="28"/>
      <c r="O15" s="28"/>
      <c r="P15" s="28">
        <f t="shared" si="0"/>
        <v>0</v>
      </c>
      <c r="Q15" s="20"/>
      <c r="R15" s="20"/>
      <c r="S15" s="20"/>
      <c r="T15" s="20"/>
      <c r="U15" s="20"/>
      <c r="V15" s="20"/>
      <c r="W15" s="21" t="str">
        <f t="shared" si="4"/>
        <v/>
      </c>
      <c r="X15" s="21" t="str">
        <f t="shared" si="5"/>
        <v/>
      </c>
      <c r="Y15" s="21" t="str">
        <f t="shared" si="6"/>
        <v/>
      </c>
      <c r="Z15" s="21" t="str">
        <f t="shared" si="7"/>
        <v/>
      </c>
      <c r="AA15" s="21" t="str">
        <f t="shared" si="8"/>
        <v/>
      </c>
      <c r="AB15" s="21" t="str">
        <f t="shared" si="9"/>
        <v/>
      </c>
      <c r="AC15" s="21" t="str">
        <f t="shared" si="10"/>
        <v/>
      </c>
      <c r="AD15" s="21" t="str">
        <f t="shared" si="11"/>
        <v/>
      </c>
      <c r="AE15" s="21" t="str">
        <f t="shared" si="12"/>
        <v/>
      </c>
      <c r="AF15" s="20" t="str">
        <f>IF(COUNTA(B15:O15)=0,"",IF(OR($A15="",COUNTIF('10-Year TCO Summary'!$A$3:$A$15,$A15)=0),"REVIEW CATEGORY",IF(NOT(OR($T15="Vendor-Controlled",$T15="Publisher-Controlled",$T15="One-Time / Nonrecurring",$T15="Other / Explain")),"REVIEW COST STATUS",IF(OR(COUNT(F15:O15)&lt;&gt;10,COUNTIF(F15:O15,"&lt;0")&gt;0),"REVIEW ANNUAL PRICES",IF($T15="Other / Explain","REVIEW COST STATUS",IF($T15="One-Time / Nonrecurring","PASS",IF(AND($T15="Vendor-Controlled",COUNT('Escalation Inputs'!$B$3:$B$11)&lt;&gt;9),"REVIEW CPI INPUTS",IF(AND(OR(W15="",W15&lt;=IF($T15="Publisher-Controlled",'Escalation Inputs'!$D$3,'Escalation Inputs'!$C$3)+0.000001),OR(X15="",X15&lt;=IF($T15="Publisher-Controlled",'Escalation Inputs'!$D$4,'Escalation Inputs'!$C$4)+0.000001),OR(Y15="",Y15&lt;=IF($T15="Publisher-Controlled",'Escalation Inputs'!$D$5,'Escalation Inputs'!$C$5)+0.000001),OR(Z15="",Z15&lt;=IF($T15="Publisher-Controlled",'Escalation Inputs'!$D$6,'Escalation Inputs'!$C$6)+0.000001),OR(AA15="",AA15&lt;=IF($T15="Publisher-Controlled",'Escalation Inputs'!$D$7,'Escalation Inputs'!$C$7)+0.000001),OR(AB15="",AB15&lt;=IF($T15="Publisher-Controlled",'Escalation Inputs'!$D$8,'Escalation Inputs'!$C$8)+0.000001),OR(AC15="",AC15&lt;=IF($T15="Publisher-Controlled",'Escalation Inputs'!$D$9,'Escalation Inputs'!$C$9)+0.000001),OR(AD15="",AD15&lt;=IF($T15="Publisher-Controlled",'Escalation Inputs'!$D$10,'Escalation Inputs'!$C$10)+0.000001),OR(AE15="",AE15&lt;=IF($T15="Publisher-Controlled",'Escalation Inputs'!$D$11,'Escalation Inputs'!$C$11)+0.000001)),IF($T15="Publisher-Controlled","PUBLISHER REVIEW","PASS"),"REVIEW ESCALATION"))))))))</f>
        <v/>
      </c>
      <c r="AG15" s="20">
        <v>1</v>
      </c>
      <c r="AH15" s="20"/>
      <c r="AI15" s="28" t="str">
        <f t="shared" si="2"/>
        <v/>
      </c>
      <c r="AJ15" s="28" t="str">
        <f>IF(COUNTA($F15:$O15)=0,"",IF($T15="Publisher-Controlled",IF($AT15="READY FOR REVIEW",IF(2&lt;=$AG15,G15,AI15*(1+'Escalation Inputs'!$D$3)),""),G15))</f>
        <v/>
      </c>
      <c r="AK15" s="28" t="str">
        <f>IF(COUNTA($F15:$O15)=0,"",IF($T15="Publisher-Controlled",IF($AT15="READY FOR REVIEW",IF(3&lt;=$AG15,H15,AJ15*(1+'Escalation Inputs'!$D$4)),""),H15))</f>
        <v/>
      </c>
      <c r="AL15" s="28" t="str">
        <f>IF(COUNTA($F15:$O15)=0,"",IF($T15="Publisher-Controlled",IF($AT15="READY FOR REVIEW",IF(4&lt;=$AG15,I15,AK15*(1+'Escalation Inputs'!$D$5)),""),I15))</f>
        <v/>
      </c>
      <c r="AM15" s="28" t="str">
        <f>IF(COUNTA($F15:$O15)=0,"",IF($T15="Publisher-Controlled",IF($AT15="READY FOR REVIEW",IF(5&lt;=$AG15,J15,AL15*(1+'Escalation Inputs'!$D$6)),""),J15))</f>
        <v/>
      </c>
      <c r="AN15" s="28" t="str">
        <f>IF(COUNTA($F15:$O15)=0,"",IF($T15="Publisher-Controlled",IF($AT15="READY FOR REVIEW",IF(6&lt;=$AG15,K15,AM15*(1+'Escalation Inputs'!$D$7)),""),K15))</f>
        <v/>
      </c>
      <c r="AO15" s="28" t="str">
        <f>IF(COUNTA($F15:$O15)=0,"",IF($T15="Publisher-Controlled",IF($AT15="READY FOR REVIEW",IF(7&lt;=$AG15,L15,AN15*(1+'Escalation Inputs'!$D$8)),""),L15))</f>
        <v/>
      </c>
      <c r="AP15" s="28" t="str">
        <f>IF(COUNTA($F15:$O15)=0,"",IF($T15="Publisher-Controlled",IF($AT15="READY FOR REVIEW",IF(8&lt;=$AG15,M15,AO15*(1+'Escalation Inputs'!$D$9)),""),M15))</f>
        <v/>
      </c>
      <c r="AQ15" s="28" t="str">
        <f>IF(COUNTA($F15:$O15)=0,"",IF($T15="Publisher-Controlled",IF($AT15="READY FOR REVIEW",IF(9&lt;=$AG15,N15,AP15*(1+'Escalation Inputs'!$D$10)),""),N15))</f>
        <v/>
      </c>
      <c r="AR15" s="28" t="str">
        <f>IF(COUNTA($F15:$O15)=0,"",IF($T15="Publisher-Controlled",IF($AT15="READY FOR REVIEW",IF(10&lt;=$AG15,O15,AQ15*(1+'Escalation Inputs'!$D$11)),""),O15))</f>
        <v/>
      </c>
      <c r="AS15" s="28" t="str">
        <f t="shared" si="3"/>
        <v/>
      </c>
      <c r="AT15" s="20" t="str">
        <f>IF(COUNTA(F15:O15)=0,"",IF($T15&lt;&gt;"Publisher-Controlled","AS SUBMITTED",IF(OR(NOT(ISNUMBER(AG15)),AG15&lt;1,AG15&gt;10,AG15&lt;&gt;INT(AG15)),"REVIEW BINDING YEAR",IF(OR(COUNT(F15:O15)&lt;&gt;10,F15&lt;=0),"REVIEW PUBLISHER BASE / PRICES",IF(AND(AG15&gt;1,LEN(TRIM(AH15))=0),"REVIEW BINDING EVIDENCE",IF(COUNT('Escalation Inputs'!$D$3:$D$11)&lt;&gt;9,"REVIEW PUBLISHER ASSUMPTION","READY FOR REVIEW"))))))</f>
        <v/>
      </c>
    </row>
    <row r="16" spans="1:46" x14ac:dyDescent="0.55000000000000004">
      <c r="A16" s="44"/>
      <c r="B16" s="9"/>
      <c r="C16" s="9"/>
      <c r="D16" s="9"/>
      <c r="E16" s="10"/>
      <c r="F16" s="10"/>
      <c r="G16" s="10"/>
      <c r="H16" s="10"/>
      <c r="I16" s="10"/>
      <c r="J16" s="27"/>
      <c r="K16" s="28"/>
      <c r="L16" s="28"/>
      <c r="M16" s="28"/>
      <c r="N16" s="28"/>
      <c r="O16" s="28"/>
      <c r="P16" s="28">
        <f t="shared" si="0"/>
        <v>0</v>
      </c>
      <c r="Q16" s="20"/>
      <c r="R16" s="20"/>
      <c r="S16" s="20"/>
      <c r="T16" s="20"/>
      <c r="U16" s="20"/>
      <c r="V16" s="20"/>
      <c r="W16" s="21" t="str">
        <f t="shared" si="4"/>
        <v/>
      </c>
      <c r="X16" s="21" t="str">
        <f t="shared" si="5"/>
        <v/>
      </c>
      <c r="Y16" s="21" t="str">
        <f t="shared" si="6"/>
        <v/>
      </c>
      <c r="Z16" s="21" t="str">
        <f t="shared" si="7"/>
        <v/>
      </c>
      <c r="AA16" s="21" t="str">
        <f t="shared" si="8"/>
        <v/>
      </c>
      <c r="AB16" s="21" t="str">
        <f t="shared" si="9"/>
        <v/>
      </c>
      <c r="AC16" s="21" t="str">
        <f t="shared" si="10"/>
        <v/>
      </c>
      <c r="AD16" s="21" t="str">
        <f t="shared" si="11"/>
        <v/>
      </c>
      <c r="AE16" s="21" t="str">
        <f t="shared" si="12"/>
        <v/>
      </c>
      <c r="AF16" s="20" t="str">
        <f>IF(COUNTA(B16:O16)=0,"",IF(OR($A16="",COUNTIF('10-Year TCO Summary'!$A$3:$A$15,$A16)=0),"REVIEW CATEGORY",IF(NOT(OR($T16="Vendor-Controlled",$T16="Publisher-Controlled",$T16="One-Time / Nonrecurring",$T16="Other / Explain")),"REVIEW COST STATUS",IF(OR(COUNT(F16:O16)&lt;&gt;10,COUNTIF(F16:O16,"&lt;0")&gt;0),"REVIEW ANNUAL PRICES",IF($T16="Other / Explain","REVIEW COST STATUS",IF($T16="One-Time / Nonrecurring","PASS",IF(AND($T16="Vendor-Controlled",COUNT('Escalation Inputs'!$B$3:$B$11)&lt;&gt;9),"REVIEW CPI INPUTS",IF(AND(OR(W16="",W16&lt;=IF($T16="Publisher-Controlled",'Escalation Inputs'!$D$3,'Escalation Inputs'!$C$3)+0.000001),OR(X16="",X16&lt;=IF($T16="Publisher-Controlled",'Escalation Inputs'!$D$4,'Escalation Inputs'!$C$4)+0.000001),OR(Y16="",Y16&lt;=IF($T16="Publisher-Controlled",'Escalation Inputs'!$D$5,'Escalation Inputs'!$C$5)+0.000001),OR(Z16="",Z16&lt;=IF($T16="Publisher-Controlled",'Escalation Inputs'!$D$6,'Escalation Inputs'!$C$6)+0.000001),OR(AA16="",AA16&lt;=IF($T16="Publisher-Controlled",'Escalation Inputs'!$D$7,'Escalation Inputs'!$C$7)+0.000001),OR(AB16="",AB16&lt;=IF($T16="Publisher-Controlled",'Escalation Inputs'!$D$8,'Escalation Inputs'!$C$8)+0.000001),OR(AC16="",AC16&lt;=IF($T16="Publisher-Controlled",'Escalation Inputs'!$D$9,'Escalation Inputs'!$C$9)+0.000001),OR(AD16="",AD16&lt;=IF($T16="Publisher-Controlled",'Escalation Inputs'!$D$10,'Escalation Inputs'!$C$10)+0.000001),OR(AE16="",AE16&lt;=IF($T16="Publisher-Controlled",'Escalation Inputs'!$D$11,'Escalation Inputs'!$C$11)+0.000001)),IF($T16="Publisher-Controlled","PUBLISHER REVIEW","PASS"),"REVIEW ESCALATION"))))))))</f>
        <v/>
      </c>
      <c r="AG16" s="20">
        <v>1</v>
      </c>
      <c r="AH16" s="20"/>
      <c r="AI16" s="28" t="str">
        <f t="shared" si="2"/>
        <v/>
      </c>
      <c r="AJ16" s="28" t="str">
        <f>IF(COUNTA($F16:$O16)=0,"",IF($T16="Publisher-Controlled",IF($AT16="READY FOR REVIEW",IF(2&lt;=$AG16,G16,AI16*(1+'Escalation Inputs'!$D$3)),""),G16))</f>
        <v/>
      </c>
      <c r="AK16" s="28" t="str">
        <f>IF(COUNTA($F16:$O16)=0,"",IF($T16="Publisher-Controlled",IF($AT16="READY FOR REVIEW",IF(3&lt;=$AG16,H16,AJ16*(1+'Escalation Inputs'!$D$4)),""),H16))</f>
        <v/>
      </c>
      <c r="AL16" s="28" t="str">
        <f>IF(COUNTA($F16:$O16)=0,"",IF($T16="Publisher-Controlled",IF($AT16="READY FOR REVIEW",IF(4&lt;=$AG16,I16,AK16*(1+'Escalation Inputs'!$D$5)),""),I16))</f>
        <v/>
      </c>
      <c r="AM16" s="28" t="str">
        <f>IF(COUNTA($F16:$O16)=0,"",IF($T16="Publisher-Controlled",IF($AT16="READY FOR REVIEW",IF(5&lt;=$AG16,J16,AL16*(1+'Escalation Inputs'!$D$6)),""),J16))</f>
        <v/>
      </c>
      <c r="AN16" s="28" t="str">
        <f>IF(COUNTA($F16:$O16)=0,"",IF($T16="Publisher-Controlled",IF($AT16="READY FOR REVIEW",IF(6&lt;=$AG16,K16,AM16*(1+'Escalation Inputs'!$D$7)),""),K16))</f>
        <v/>
      </c>
      <c r="AO16" s="28" t="str">
        <f>IF(COUNTA($F16:$O16)=0,"",IF($T16="Publisher-Controlled",IF($AT16="READY FOR REVIEW",IF(7&lt;=$AG16,L16,AN16*(1+'Escalation Inputs'!$D$8)),""),L16))</f>
        <v/>
      </c>
      <c r="AP16" s="28" t="str">
        <f>IF(COUNTA($F16:$O16)=0,"",IF($T16="Publisher-Controlled",IF($AT16="READY FOR REVIEW",IF(8&lt;=$AG16,M16,AO16*(1+'Escalation Inputs'!$D$9)),""),M16))</f>
        <v/>
      </c>
      <c r="AQ16" s="28" t="str">
        <f>IF(COUNTA($F16:$O16)=0,"",IF($T16="Publisher-Controlled",IF($AT16="READY FOR REVIEW",IF(9&lt;=$AG16,N16,AP16*(1+'Escalation Inputs'!$D$10)),""),N16))</f>
        <v/>
      </c>
      <c r="AR16" s="28" t="str">
        <f>IF(COUNTA($F16:$O16)=0,"",IF($T16="Publisher-Controlled",IF($AT16="READY FOR REVIEW",IF(10&lt;=$AG16,O16,AQ16*(1+'Escalation Inputs'!$D$11)),""),O16))</f>
        <v/>
      </c>
      <c r="AS16" s="28" t="str">
        <f t="shared" si="3"/>
        <v/>
      </c>
      <c r="AT16" s="20" t="str">
        <f>IF(COUNTA(F16:O16)=0,"",IF($T16&lt;&gt;"Publisher-Controlled","AS SUBMITTED",IF(OR(NOT(ISNUMBER(AG16)),AG16&lt;1,AG16&gt;10,AG16&lt;&gt;INT(AG16)),"REVIEW BINDING YEAR",IF(OR(COUNT(F16:O16)&lt;&gt;10,F16&lt;=0),"REVIEW PUBLISHER BASE / PRICES",IF(AND(AG16&gt;1,LEN(TRIM(AH16))=0),"REVIEW BINDING EVIDENCE",IF(COUNT('Escalation Inputs'!$D$3:$D$11)&lt;&gt;9,"REVIEW PUBLISHER ASSUMPTION","READY FOR REVIEW"))))))</f>
        <v/>
      </c>
    </row>
    <row r="17" spans="1:46" x14ac:dyDescent="0.55000000000000004">
      <c r="A17" s="44"/>
      <c r="B17" s="9"/>
      <c r="C17" s="9"/>
      <c r="D17" s="9"/>
      <c r="E17" s="10"/>
      <c r="F17" s="10"/>
      <c r="G17" s="10"/>
      <c r="H17" s="10"/>
      <c r="I17" s="10"/>
      <c r="J17" s="27"/>
      <c r="K17" s="28"/>
      <c r="L17" s="28"/>
      <c r="M17" s="28"/>
      <c r="N17" s="28"/>
      <c r="O17" s="28"/>
      <c r="P17" s="28">
        <f t="shared" si="0"/>
        <v>0</v>
      </c>
      <c r="Q17" s="20"/>
      <c r="R17" s="20"/>
      <c r="S17" s="20"/>
      <c r="T17" s="20"/>
      <c r="U17" s="20"/>
      <c r="V17" s="20"/>
      <c r="W17" s="21" t="str">
        <f t="shared" si="4"/>
        <v/>
      </c>
      <c r="X17" s="21" t="str">
        <f t="shared" si="5"/>
        <v/>
      </c>
      <c r="Y17" s="21" t="str">
        <f t="shared" si="6"/>
        <v/>
      </c>
      <c r="Z17" s="21" t="str">
        <f t="shared" si="7"/>
        <v/>
      </c>
      <c r="AA17" s="21" t="str">
        <f t="shared" si="8"/>
        <v/>
      </c>
      <c r="AB17" s="21" t="str">
        <f t="shared" si="9"/>
        <v/>
      </c>
      <c r="AC17" s="21" t="str">
        <f t="shared" si="10"/>
        <v/>
      </c>
      <c r="AD17" s="21" t="str">
        <f t="shared" si="11"/>
        <v/>
      </c>
      <c r="AE17" s="21" t="str">
        <f t="shared" si="12"/>
        <v/>
      </c>
      <c r="AF17" s="20" t="str">
        <f>IF(COUNTA(B17:O17)=0,"",IF(OR($A17="",COUNTIF('10-Year TCO Summary'!$A$3:$A$15,$A17)=0),"REVIEW CATEGORY",IF(NOT(OR($T17="Vendor-Controlled",$T17="Publisher-Controlled",$T17="One-Time / Nonrecurring",$T17="Other / Explain")),"REVIEW COST STATUS",IF(OR(COUNT(F17:O17)&lt;&gt;10,COUNTIF(F17:O17,"&lt;0")&gt;0),"REVIEW ANNUAL PRICES",IF($T17="Other / Explain","REVIEW COST STATUS",IF($T17="One-Time / Nonrecurring","PASS",IF(AND($T17="Vendor-Controlled",COUNT('Escalation Inputs'!$B$3:$B$11)&lt;&gt;9),"REVIEW CPI INPUTS",IF(AND(OR(W17="",W17&lt;=IF($T17="Publisher-Controlled",'Escalation Inputs'!$D$3,'Escalation Inputs'!$C$3)+0.000001),OR(X17="",X17&lt;=IF($T17="Publisher-Controlled",'Escalation Inputs'!$D$4,'Escalation Inputs'!$C$4)+0.000001),OR(Y17="",Y17&lt;=IF($T17="Publisher-Controlled",'Escalation Inputs'!$D$5,'Escalation Inputs'!$C$5)+0.000001),OR(Z17="",Z17&lt;=IF($T17="Publisher-Controlled",'Escalation Inputs'!$D$6,'Escalation Inputs'!$C$6)+0.000001),OR(AA17="",AA17&lt;=IF($T17="Publisher-Controlled",'Escalation Inputs'!$D$7,'Escalation Inputs'!$C$7)+0.000001),OR(AB17="",AB17&lt;=IF($T17="Publisher-Controlled",'Escalation Inputs'!$D$8,'Escalation Inputs'!$C$8)+0.000001),OR(AC17="",AC17&lt;=IF($T17="Publisher-Controlled",'Escalation Inputs'!$D$9,'Escalation Inputs'!$C$9)+0.000001),OR(AD17="",AD17&lt;=IF($T17="Publisher-Controlled",'Escalation Inputs'!$D$10,'Escalation Inputs'!$C$10)+0.000001),OR(AE17="",AE17&lt;=IF($T17="Publisher-Controlled",'Escalation Inputs'!$D$11,'Escalation Inputs'!$C$11)+0.000001)),IF($T17="Publisher-Controlled","PUBLISHER REVIEW","PASS"),"REVIEW ESCALATION"))))))))</f>
        <v/>
      </c>
      <c r="AG17" s="20">
        <v>1</v>
      </c>
      <c r="AH17" s="20"/>
      <c r="AI17" s="28" t="str">
        <f t="shared" si="2"/>
        <v/>
      </c>
      <c r="AJ17" s="28" t="str">
        <f>IF(COUNTA($F17:$O17)=0,"",IF($T17="Publisher-Controlled",IF($AT17="READY FOR REVIEW",IF(2&lt;=$AG17,G17,AI17*(1+'Escalation Inputs'!$D$3)),""),G17))</f>
        <v/>
      </c>
      <c r="AK17" s="28" t="str">
        <f>IF(COUNTA($F17:$O17)=0,"",IF($T17="Publisher-Controlled",IF($AT17="READY FOR REVIEW",IF(3&lt;=$AG17,H17,AJ17*(1+'Escalation Inputs'!$D$4)),""),H17))</f>
        <v/>
      </c>
      <c r="AL17" s="28" t="str">
        <f>IF(COUNTA($F17:$O17)=0,"",IF($T17="Publisher-Controlled",IF($AT17="READY FOR REVIEW",IF(4&lt;=$AG17,I17,AK17*(1+'Escalation Inputs'!$D$5)),""),I17))</f>
        <v/>
      </c>
      <c r="AM17" s="28" t="str">
        <f>IF(COUNTA($F17:$O17)=0,"",IF($T17="Publisher-Controlled",IF($AT17="READY FOR REVIEW",IF(5&lt;=$AG17,J17,AL17*(1+'Escalation Inputs'!$D$6)),""),J17))</f>
        <v/>
      </c>
      <c r="AN17" s="28" t="str">
        <f>IF(COUNTA($F17:$O17)=0,"",IF($T17="Publisher-Controlled",IF($AT17="READY FOR REVIEW",IF(6&lt;=$AG17,K17,AM17*(1+'Escalation Inputs'!$D$7)),""),K17))</f>
        <v/>
      </c>
      <c r="AO17" s="28" t="str">
        <f>IF(COUNTA($F17:$O17)=0,"",IF($T17="Publisher-Controlled",IF($AT17="READY FOR REVIEW",IF(7&lt;=$AG17,L17,AN17*(1+'Escalation Inputs'!$D$8)),""),L17))</f>
        <v/>
      </c>
      <c r="AP17" s="28" t="str">
        <f>IF(COUNTA($F17:$O17)=0,"",IF($T17="Publisher-Controlled",IF($AT17="READY FOR REVIEW",IF(8&lt;=$AG17,M17,AO17*(1+'Escalation Inputs'!$D$9)),""),M17))</f>
        <v/>
      </c>
      <c r="AQ17" s="28" t="str">
        <f>IF(COUNTA($F17:$O17)=0,"",IF($T17="Publisher-Controlled",IF($AT17="READY FOR REVIEW",IF(9&lt;=$AG17,N17,AP17*(1+'Escalation Inputs'!$D$10)),""),N17))</f>
        <v/>
      </c>
      <c r="AR17" s="28" t="str">
        <f>IF(COUNTA($F17:$O17)=0,"",IF($T17="Publisher-Controlled",IF($AT17="READY FOR REVIEW",IF(10&lt;=$AG17,O17,AQ17*(1+'Escalation Inputs'!$D$11)),""),O17))</f>
        <v/>
      </c>
      <c r="AS17" s="28" t="str">
        <f t="shared" si="3"/>
        <v/>
      </c>
      <c r="AT17" s="20" t="str">
        <f>IF(COUNTA(F17:O17)=0,"",IF($T17&lt;&gt;"Publisher-Controlled","AS SUBMITTED",IF(OR(NOT(ISNUMBER(AG17)),AG17&lt;1,AG17&gt;10,AG17&lt;&gt;INT(AG17)),"REVIEW BINDING YEAR",IF(OR(COUNT(F17:O17)&lt;&gt;10,F17&lt;=0),"REVIEW PUBLISHER BASE / PRICES",IF(AND(AG17&gt;1,LEN(TRIM(AH17))=0),"REVIEW BINDING EVIDENCE",IF(COUNT('Escalation Inputs'!$D$3:$D$11)&lt;&gt;9,"REVIEW PUBLISHER ASSUMPTION","READY FOR REVIEW"))))))</f>
        <v/>
      </c>
    </row>
    <row r="18" spans="1:46" x14ac:dyDescent="0.55000000000000004">
      <c r="A18" s="44"/>
      <c r="B18" s="9"/>
      <c r="C18" s="9"/>
      <c r="D18" s="9"/>
      <c r="E18" s="10"/>
      <c r="F18" s="10"/>
      <c r="G18" s="10"/>
      <c r="H18" s="10"/>
      <c r="I18" s="10"/>
      <c r="J18" s="27"/>
      <c r="K18" s="28"/>
      <c r="L18" s="28"/>
      <c r="M18" s="28"/>
      <c r="N18" s="28"/>
      <c r="O18" s="28"/>
      <c r="P18" s="28">
        <f t="shared" si="0"/>
        <v>0</v>
      </c>
      <c r="Q18" s="20"/>
      <c r="R18" s="20"/>
      <c r="S18" s="20"/>
      <c r="T18" s="20"/>
      <c r="U18" s="20"/>
      <c r="V18" s="20"/>
      <c r="W18" s="21" t="str">
        <f t="shared" si="4"/>
        <v/>
      </c>
      <c r="X18" s="21" t="str">
        <f t="shared" si="5"/>
        <v/>
      </c>
      <c r="Y18" s="21" t="str">
        <f t="shared" si="6"/>
        <v/>
      </c>
      <c r="Z18" s="21" t="str">
        <f t="shared" si="7"/>
        <v/>
      </c>
      <c r="AA18" s="21" t="str">
        <f t="shared" si="8"/>
        <v/>
      </c>
      <c r="AB18" s="21" t="str">
        <f t="shared" si="9"/>
        <v/>
      </c>
      <c r="AC18" s="21" t="str">
        <f t="shared" si="10"/>
        <v/>
      </c>
      <c r="AD18" s="21" t="str">
        <f t="shared" si="11"/>
        <v/>
      </c>
      <c r="AE18" s="21" t="str">
        <f t="shared" si="12"/>
        <v/>
      </c>
      <c r="AF18" s="20" t="str">
        <f>IF(COUNTA(B18:O18)=0,"",IF(OR($A18="",COUNTIF('10-Year TCO Summary'!$A$3:$A$15,$A18)=0),"REVIEW CATEGORY",IF(NOT(OR($T18="Vendor-Controlled",$T18="Publisher-Controlled",$T18="One-Time / Nonrecurring",$T18="Other / Explain")),"REVIEW COST STATUS",IF(OR(COUNT(F18:O18)&lt;&gt;10,COUNTIF(F18:O18,"&lt;0")&gt;0),"REVIEW ANNUAL PRICES",IF($T18="Other / Explain","REVIEW COST STATUS",IF($T18="One-Time / Nonrecurring","PASS",IF(AND($T18="Vendor-Controlled",COUNT('Escalation Inputs'!$B$3:$B$11)&lt;&gt;9),"REVIEW CPI INPUTS",IF(AND(OR(W18="",W18&lt;=IF($T18="Publisher-Controlled",'Escalation Inputs'!$D$3,'Escalation Inputs'!$C$3)+0.000001),OR(X18="",X18&lt;=IF($T18="Publisher-Controlled",'Escalation Inputs'!$D$4,'Escalation Inputs'!$C$4)+0.000001),OR(Y18="",Y18&lt;=IF($T18="Publisher-Controlled",'Escalation Inputs'!$D$5,'Escalation Inputs'!$C$5)+0.000001),OR(Z18="",Z18&lt;=IF($T18="Publisher-Controlled",'Escalation Inputs'!$D$6,'Escalation Inputs'!$C$6)+0.000001),OR(AA18="",AA18&lt;=IF($T18="Publisher-Controlled",'Escalation Inputs'!$D$7,'Escalation Inputs'!$C$7)+0.000001),OR(AB18="",AB18&lt;=IF($T18="Publisher-Controlled",'Escalation Inputs'!$D$8,'Escalation Inputs'!$C$8)+0.000001),OR(AC18="",AC18&lt;=IF($T18="Publisher-Controlled",'Escalation Inputs'!$D$9,'Escalation Inputs'!$C$9)+0.000001),OR(AD18="",AD18&lt;=IF($T18="Publisher-Controlled",'Escalation Inputs'!$D$10,'Escalation Inputs'!$C$10)+0.000001),OR(AE18="",AE18&lt;=IF($T18="Publisher-Controlled",'Escalation Inputs'!$D$11,'Escalation Inputs'!$C$11)+0.000001)),IF($T18="Publisher-Controlled","PUBLISHER REVIEW","PASS"),"REVIEW ESCALATION"))))))))</f>
        <v/>
      </c>
      <c r="AG18" s="20">
        <v>1</v>
      </c>
      <c r="AH18" s="20"/>
      <c r="AI18" s="28" t="str">
        <f t="shared" si="2"/>
        <v/>
      </c>
      <c r="AJ18" s="28" t="str">
        <f>IF(COUNTA($F18:$O18)=0,"",IF($T18="Publisher-Controlled",IF($AT18="READY FOR REVIEW",IF(2&lt;=$AG18,G18,AI18*(1+'Escalation Inputs'!$D$3)),""),G18))</f>
        <v/>
      </c>
      <c r="AK18" s="28" t="str">
        <f>IF(COUNTA($F18:$O18)=0,"",IF($T18="Publisher-Controlled",IF($AT18="READY FOR REVIEW",IF(3&lt;=$AG18,H18,AJ18*(1+'Escalation Inputs'!$D$4)),""),H18))</f>
        <v/>
      </c>
      <c r="AL18" s="28" t="str">
        <f>IF(COUNTA($F18:$O18)=0,"",IF($T18="Publisher-Controlled",IF($AT18="READY FOR REVIEW",IF(4&lt;=$AG18,I18,AK18*(1+'Escalation Inputs'!$D$5)),""),I18))</f>
        <v/>
      </c>
      <c r="AM18" s="28" t="str">
        <f>IF(COUNTA($F18:$O18)=0,"",IF($T18="Publisher-Controlled",IF($AT18="READY FOR REVIEW",IF(5&lt;=$AG18,J18,AL18*(1+'Escalation Inputs'!$D$6)),""),J18))</f>
        <v/>
      </c>
      <c r="AN18" s="28" t="str">
        <f>IF(COUNTA($F18:$O18)=0,"",IF($T18="Publisher-Controlled",IF($AT18="READY FOR REVIEW",IF(6&lt;=$AG18,K18,AM18*(1+'Escalation Inputs'!$D$7)),""),K18))</f>
        <v/>
      </c>
      <c r="AO18" s="28" t="str">
        <f>IF(COUNTA($F18:$O18)=0,"",IF($T18="Publisher-Controlled",IF($AT18="READY FOR REVIEW",IF(7&lt;=$AG18,L18,AN18*(1+'Escalation Inputs'!$D$8)),""),L18))</f>
        <v/>
      </c>
      <c r="AP18" s="28" t="str">
        <f>IF(COUNTA($F18:$O18)=0,"",IF($T18="Publisher-Controlled",IF($AT18="READY FOR REVIEW",IF(8&lt;=$AG18,M18,AO18*(1+'Escalation Inputs'!$D$9)),""),M18))</f>
        <v/>
      </c>
      <c r="AQ18" s="28" t="str">
        <f>IF(COUNTA($F18:$O18)=0,"",IF($T18="Publisher-Controlled",IF($AT18="READY FOR REVIEW",IF(9&lt;=$AG18,N18,AP18*(1+'Escalation Inputs'!$D$10)),""),N18))</f>
        <v/>
      </c>
      <c r="AR18" s="28" t="str">
        <f>IF(COUNTA($F18:$O18)=0,"",IF($T18="Publisher-Controlled",IF($AT18="READY FOR REVIEW",IF(10&lt;=$AG18,O18,AQ18*(1+'Escalation Inputs'!$D$11)),""),O18))</f>
        <v/>
      </c>
      <c r="AS18" s="28" t="str">
        <f t="shared" si="3"/>
        <v/>
      </c>
      <c r="AT18" s="20" t="str">
        <f>IF(COUNTA(F18:O18)=0,"",IF($T18&lt;&gt;"Publisher-Controlled","AS SUBMITTED",IF(OR(NOT(ISNUMBER(AG18)),AG18&lt;1,AG18&gt;10,AG18&lt;&gt;INT(AG18)),"REVIEW BINDING YEAR",IF(OR(COUNT(F18:O18)&lt;&gt;10,F18&lt;=0),"REVIEW PUBLISHER BASE / PRICES",IF(AND(AG18&gt;1,LEN(TRIM(AH18))=0),"REVIEW BINDING EVIDENCE",IF(COUNT('Escalation Inputs'!$D$3:$D$11)&lt;&gt;9,"REVIEW PUBLISHER ASSUMPTION","READY FOR REVIEW"))))))</f>
        <v/>
      </c>
    </row>
    <row r="19" spans="1:46" x14ac:dyDescent="0.55000000000000004">
      <c r="A19" s="44"/>
      <c r="B19" s="9"/>
      <c r="C19" s="9"/>
      <c r="D19" s="9"/>
      <c r="E19" s="10"/>
      <c r="F19" s="10"/>
      <c r="G19" s="10"/>
      <c r="H19" s="10"/>
      <c r="I19" s="10"/>
      <c r="J19" s="27"/>
      <c r="K19" s="28"/>
      <c r="L19" s="28"/>
      <c r="M19" s="28"/>
      <c r="N19" s="28"/>
      <c r="O19" s="28"/>
      <c r="P19" s="28">
        <f t="shared" si="0"/>
        <v>0</v>
      </c>
      <c r="Q19" s="20"/>
      <c r="R19" s="20"/>
      <c r="S19" s="20"/>
      <c r="T19" s="20"/>
      <c r="U19" s="20"/>
      <c r="V19" s="20"/>
      <c r="W19" s="21" t="str">
        <f t="shared" si="4"/>
        <v/>
      </c>
      <c r="X19" s="21" t="str">
        <f t="shared" si="5"/>
        <v/>
      </c>
      <c r="Y19" s="21" t="str">
        <f t="shared" si="6"/>
        <v/>
      </c>
      <c r="Z19" s="21" t="str">
        <f t="shared" si="7"/>
        <v/>
      </c>
      <c r="AA19" s="21" t="str">
        <f t="shared" si="8"/>
        <v/>
      </c>
      <c r="AB19" s="21" t="str">
        <f t="shared" si="9"/>
        <v/>
      </c>
      <c r="AC19" s="21" t="str">
        <f t="shared" si="10"/>
        <v/>
      </c>
      <c r="AD19" s="21" t="str">
        <f t="shared" si="11"/>
        <v/>
      </c>
      <c r="AE19" s="21" t="str">
        <f t="shared" si="12"/>
        <v/>
      </c>
      <c r="AF19" s="20" t="str">
        <f>IF(COUNTA(B19:O19)=0,"",IF(OR($A19="",COUNTIF('10-Year TCO Summary'!$A$3:$A$15,$A19)=0),"REVIEW CATEGORY",IF(NOT(OR($T19="Vendor-Controlled",$T19="Publisher-Controlled",$T19="One-Time / Nonrecurring",$T19="Other / Explain")),"REVIEW COST STATUS",IF(OR(COUNT(F19:O19)&lt;&gt;10,COUNTIF(F19:O19,"&lt;0")&gt;0),"REVIEW ANNUAL PRICES",IF($T19="Other / Explain","REVIEW COST STATUS",IF($T19="One-Time / Nonrecurring","PASS",IF(AND($T19="Vendor-Controlled",COUNT('Escalation Inputs'!$B$3:$B$11)&lt;&gt;9),"REVIEW CPI INPUTS",IF(AND(OR(W19="",W19&lt;=IF($T19="Publisher-Controlled",'Escalation Inputs'!$D$3,'Escalation Inputs'!$C$3)+0.000001),OR(X19="",X19&lt;=IF($T19="Publisher-Controlled",'Escalation Inputs'!$D$4,'Escalation Inputs'!$C$4)+0.000001),OR(Y19="",Y19&lt;=IF($T19="Publisher-Controlled",'Escalation Inputs'!$D$5,'Escalation Inputs'!$C$5)+0.000001),OR(Z19="",Z19&lt;=IF($T19="Publisher-Controlled",'Escalation Inputs'!$D$6,'Escalation Inputs'!$C$6)+0.000001),OR(AA19="",AA19&lt;=IF($T19="Publisher-Controlled",'Escalation Inputs'!$D$7,'Escalation Inputs'!$C$7)+0.000001),OR(AB19="",AB19&lt;=IF($T19="Publisher-Controlled",'Escalation Inputs'!$D$8,'Escalation Inputs'!$C$8)+0.000001),OR(AC19="",AC19&lt;=IF($T19="Publisher-Controlled",'Escalation Inputs'!$D$9,'Escalation Inputs'!$C$9)+0.000001),OR(AD19="",AD19&lt;=IF($T19="Publisher-Controlled",'Escalation Inputs'!$D$10,'Escalation Inputs'!$C$10)+0.000001),OR(AE19="",AE19&lt;=IF($T19="Publisher-Controlled",'Escalation Inputs'!$D$11,'Escalation Inputs'!$C$11)+0.000001)),IF($T19="Publisher-Controlled","PUBLISHER REVIEW","PASS"),"REVIEW ESCALATION"))))))))</f>
        <v/>
      </c>
      <c r="AG19" s="20">
        <v>1</v>
      </c>
      <c r="AH19" s="20"/>
      <c r="AI19" s="28" t="str">
        <f t="shared" si="2"/>
        <v/>
      </c>
      <c r="AJ19" s="28" t="str">
        <f>IF(COUNTA($F19:$O19)=0,"",IF($T19="Publisher-Controlled",IF($AT19="READY FOR REVIEW",IF(2&lt;=$AG19,G19,AI19*(1+'Escalation Inputs'!$D$3)),""),G19))</f>
        <v/>
      </c>
      <c r="AK19" s="28" t="str">
        <f>IF(COUNTA($F19:$O19)=0,"",IF($T19="Publisher-Controlled",IF($AT19="READY FOR REVIEW",IF(3&lt;=$AG19,H19,AJ19*(1+'Escalation Inputs'!$D$4)),""),H19))</f>
        <v/>
      </c>
      <c r="AL19" s="28" t="str">
        <f>IF(COUNTA($F19:$O19)=0,"",IF($T19="Publisher-Controlled",IF($AT19="READY FOR REVIEW",IF(4&lt;=$AG19,I19,AK19*(1+'Escalation Inputs'!$D$5)),""),I19))</f>
        <v/>
      </c>
      <c r="AM19" s="28" t="str">
        <f>IF(COUNTA($F19:$O19)=0,"",IF($T19="Publisher-Controlled",IF($AT19="READY FOR REVIEW",IF(5&lt;=$AG19,J19,AL19*(1+'Escalation Inputs'!$D$6)),""),J19))</f>
        <v/>
      </c>
      <c r="AN19" s="28" t="str">
        <f>IF(COUNTA($F19:$O19)=0,"",IF($T19="Publisher-Controlled",IF($AT19="READY FOR REVIEW",IF(6&lt;=$AG19,K19,AM19*(1+'Escalation Inputs'!$D$7)),""),K19))</f>
        <v/>
      </c>
      <c r="AO19" s="28" t="str">
        <f>IF(COUNTA($F19:$O19)=0,"",IF($T19="Publisher-Controlled",IF($AT19="READY FOR REVIEW",IF(7&lt;=$AG19,L19,AN19*(1+'Escalation Inputs'!$D$8)),""),L19))</f>
        <v/>
      </c>
      <c r="AP19" s="28" t="str">
        <f>IF(COUNTA($F19:$O19)=0,"",IF($T19="Publisher-Controlled",IF($AT19="READY FOR REVIEW",IF(8&lt;=$AG19,M19,AO19*(1+'Escalation Inputs'!$D$9)),""),M19))</f>
        <v/>
      </c>
      <c r="AQ19" s="28" t="str">
        <f>IF(COUNTA($F19:$O19)=0,"",IF($T19="Publisher-Controlled",IF($AT19="READY FOR REVIEW",IF(9&lt;=$AG19,N19,AP19*(1+'Escalation Inputs'!$D$10)),""),N19))</f>
        <v/>
      </c>
      <c r="AR19" s="28" t="str">
        <f>IF(COUNTA($F19:$O19)=0,"",IF($T19="Publisher-Controlled",IF($AT19="READY FOR REVIEW",IF(10&lt;=$AG19,O19,AQ19*(1+'Escalation Inputs'!$D$11)),""),O19))</f>
        <v/>
      </c>
      <c r="AS19" s="28" t="str">
        <f t="shared" si="3"/>
        <v/>
      </c>
      <c r="AT19" s="20" t="str">
        <f>IF(COUNTA(F19:O19)=0,"",IF($T19&lt;&gt;"Publisher-Controlled","AS SUBMITTED",IF(OR(NOT(ISNUMBER(AG19)),AG19&lt;1,AG19&gt;10,AG19&lt;&gt;INT(AG19)),"REVIEW BINDING YEAR",IF(OR(COUNT(F19:O19)&lt;&gt;10,F19&lt;=0),"REVIEW PUBLISHER BASE / PRICES",IF(AND(AG19&gt;1,LEN(TRIM(AH19))=0),"REVIEW BINDING EVIDENCE",IF(COUNT('Escalation Inputs'!$D$3:$D$11)&lt;&gt;9,"REVIEW PUBLISHER ASSUMPTION","READY FOR REVIEW"))))))</f>
        <v/>
      </c>
    </row>
    <row r="20" spans="1:46" x14ac:dyDescent="0.55000000000000004">
      <c r="A20" s="44"/>
      <c r="B20" s="9"/>
      <c r="C20" s="9"/>
      <c r="D20" s="9"/>
      <c r="E20" s="10"/>
      <c r="F20" s="10"/>
      <c r="G20" s="10"/>
      <c r="H20" s="10"/>
      <c r="I20" s="10"/>
      <c r="J20" s="27"/>
      <c r="K20" s="28"/>
      <c r="L20" s="28"/>
      <c r="M20" s="28"/>
      <c r="N20" s="28"/>
      <c r="O20" s="28"/>
      <c r="P20" s="28">
        <f t="shared" si="0"/>
        <v>0</v>
      </c>
      <c r="Q20" s="20"/>
      <c r="R20" s="20"/>
      <c r="S20" s="20"/>
      <c r="T20" s="20"/>
      <c r="U20" s="20"/>
      <c r="V20" s="20"/>
      <c r="W20" s="21" t="str">
        <f t="shared" si="4"/>
        <v/>
      </c>
      <c r="X20" s="21" t="str">
        <f t="shared" si="5"/>
        <v/>
      </c>
      <c r="Y20" s="21" t="str">
        <f t="shared" si="6"/>
        <v/>
      </c>
      <c r="Z20" s="21" t="str">
        <f t="shared" si="7"/>
        <v/>
      </c>
      <c r="AA20" s="21" t="str">
        <f t="shared" si="8"/>
        <v/>
      </c>
      <c r="AB20" s="21" t="str">
        <f t="shared" si="9"/>
        <v/>
      </c>
      <c r="AC20" s="21" t="str">
        <f t="shared" si="10"/>
        <v/>
      </c>
      <c r="AD20" s="21" t="str">
        <f t="shared" si="11"/>
        <v/>
      </c>
      <c r="AE20" s="21" t="str">
        <f t="shared" si="12"/>
        <v/>
      </c>
      <c r="AF20" s="20" t="str">
        <f>IF(COUNTA(B20:O20)=0,"",IF(OR($A20="",COUNTIF('10-Year TCO Summary'!$A$3:$A$15,$A20)=0),"REVIEW CATEGORY",IF(NOT(OR($T20="Vendor-Controlled",$T20="Publisher-Controlled",$T20="One-Time / Nonrecurring",$T20="Other / Explain")),"REVIEW COST STATUS",IF(OR(COUNT(F20:O20)&lt;&gt;10,COUNTIF(F20:O20,"&lt;0")&gt;0),"REVIEW ANNUAL PRICES",IF($T20="Other / Explain","REVIEW COST STATUS",IF($T20="One-Time / Nonrecurring","PASS",IF(AND($T20="Vendor-Controlled",COUNT('Escalation Inputs'!$B$3:$B$11)&lt;&gt;9),"REVIEW CPI INPUTS",IF(AND(OR(W20="",W20&lt;=IF($T20="Publisher-Controlled",'Escalation Inputs'!$D$3,'Escalation Inputs'!$C$3)+0.000001),OR(X20="",X20&lt;=IF($T20="Publisher-Controlled",'Escalation Inputs'!$D$4,'Escalation Inputs'!$C$4)+0.000001),OR(Y20="",Y20&lt;=IF($T20="Publisher-Controlled",'Escalation Inputs'!$D$5,'Escalation Inputs'!$C$5)+0.000001),OR(Z20="",Z20&lt;=IF($T20="Publisher-Controlled",'Escalation Inputs'!$D$6,'Escalation Inputs'!$C$6)+0.000001),OR(AA20="",AA20&lt;=IF($T20="Publisher-Controlled",'Escalation Inputs'!$D$7,'Escalation Inputs'!$C$7)+0.000001),OR(AB20="",AB20&lt;=IF($T20="Publisher-Controlled",'Escalation Inputs'!$D$8,'Escalation Inputs'!$C$8)+0.000001),OR(AC20="",AC20&lt;=IF($T20="Publisher-Controlled",'Escalation Inputs'!$D$9,'Escalation Inputs'!$C$9)+0.000001),OR(AD20="",AD20&lt;=IF($T20="Publisher-Controlled",'Escalation Inputs'!$D$10,'Escalation Inputs'!$C$10)+0.000001),OR(AE20="",AE20&lt;=IF($T20="Publisher-Controlled",'Escalation Inputs'!$D$11,'Escalation Inputs'!$C$11)+0.000001)),IF($T20="Publisher-Controlled","PUBLISHER REVIEW","PASS"),"REVIEW ESCALATION"))))))))</f>
        <v/>
      </c>
      <c r="AG20" s="20">
        <v>1</v>
      </c>
      <c r="AH20" s="20"/>
      <c r="AI20" s="28" t="str">
        <f t="shared" si="2"/>
        <v/>
      </c>
      <c r="AJ20" s="28" t="str">
        <f>IF(COUNTA($F20:$O20)=0,"",IF($T20="Publisher-Controlled",IF($AT20="READY FOR REVIEW",IF(2&lt;=$AG20,G20,AI20*(1+'Escalation Inputs'!$D$3)),""),G20))</f>
        <v/>
      </c>
      <c r="AK20" s="28" t="str">
        <f>IF(COUNTA($F20:$O20)=0,"",IF($T20="Publisher-Controlled",IF($AT20="READY FOR REVIEW",IF(3&lt;=$AG20,H20,AJ20*(1+'Escalation Inputs'!$D$4)),""),H20))</f>
        <v/>
      </c>
      <c r="AL20" s="28" t="str">
        <f>IF(COUNTA($F20:$O20)=0,"",IF($T20="Publisher-Controlled",IF($AT20="READY FOR REVIEW",IF(4&lt;=$AG20,I20,AK20*(1+'Escalation Inputs'!$D$5)),""),I20))</f>
        <v/>
      </c>
      <c r="AM20" s="28" t="str">
        <f>IF(COUNTA($F20:$O20)=0,"",IF($T20="Publisher-Controlled",IF($AT20="READY FOR REVIEW",IF(5&lt;=$AG20,J20,AL20*(1+'Escalation Inputs'!$D$6)),""),J20))</f>
        <v/>
      </c>
      <c r="AN20" s="28" t="str">
        <f>IF(COUNTA($F20:$O20)=0,"",IF($T20="Publisher-Controlled",IF($AT20="READY FOR REVIEW",IF(6&lt;=$AG20,K20,AM20*(1+'Escalation Inputs'!$D$7)),""),K20))</f>
        <v/>
      </c>
      <c r="AO20" s="28" t="str">
        <f>IF(COUNTA($F20:$O20)=0,"",IF($T20="Publisher-Controlled",IF($AT20="READY FOR REVIEW",IF(7&lt;=$AG20,L20,AN20*(1+'Escalation Inputs'!$D$8)),""),L20))</f>
        <v/>
      </c>
      <c r="AP20" s="28" t="str">
        <f>IF(COUNTA($F20:$O20)=0,"",IF($T20="Publisher-Controlled",IF($AT20="READY FOR REVIEW",IF(8&lt;=$AG20,M20,AO20*(1+'Escalation Inputs'!$D$9)),""),M20))</f>
        <v/>
      </c>
      <c r="AQ20" s="28" t="str">
        <f>IF(COUNTA($F20:$O20)=0,"",IF($T20="Publisher-Controlled",IF($AT20="READY FOR REVIEW",IF(9&lt;=$AG20,N20,AP20*(1+'Escalation Inputs'!$D$10)),""),N20))</f>
        <v/>
      </c>
      <c r="AR20" s="28" t="str">
        <f>IF(COUNTA($F20:$O20)=0,"",IF($T20="Publisher-Controlled",IF($AT20="READY FOR REVIEW",IF(10&lt;=$AG20,O20,AQ20*(1+'Escalation Inputs'!$D$11)),""),O20))</f>
        <v/>
      </c>
      <c r="AS20" s="28" t="str">
        <f t="shared" si="3"/>
        <v/>
      </c>
      <c r="AT20" s="20" t="str">
        <f>IF(COUNTA(F20:O20)=0,"",IF($T20&lt;&gt;"Publisher-Controlled","AS SUBMITTED",IF(OR(NOT(ISNUMBER(AG20)),AG20&lt;1,AG20&gt;10,AG20&lt;&gt;INT(AG20)),"REVIEW BINDING YEAR",IF(OR(COUNT(F20:O20)&lt;&gt;10,F20&lt;=0),"REVIEW PUBLISHER BASE / PRICES",IF(AND(AG20&gt;1,LEN(TRIM(AH20))=0),"REVIEW BINDING EVIDENCE",IF(COUNT('Escalation Inputs'!$D$3:$D$11)&lt;&gt;9,"REVIEW PUBLISHER ASSUMPTION","READY FOR REVIEW"))))))</f>
        <v/>
      </c>
    </row>
    <row r="21" spans="1:46" x14ac:dyDescent="0.55000000000000004">
      <c r="A21" s="47"/>
      <c r="B21" s="8"/>
      <c r="C21" s="8"/>
      <c r="D21" s="8"/>
      <c r="E21" s="8"/>
      <c r="F21" s="16"/>
      <c r="G21" s="16"/>
      <c r="H21" s="16"/>
      <c r="I21" s="16"/>
      <c r="J21" s="27"/>
      <c r="K21" s="28"/>
      <c r="L21" s="28"/>
      <c r="M21" s="28"/>
      <c r="N21" s="28"/>
      <c r="O21" s="28"/>
      <c r="P21" s="28">
        <f t="shared" si="0"/>
        <v>0</v>
      </c>
      <c r="Q21" s="20"/>
      <c r="R21" s="20"/>
      <c r="S21" s="20"/>
      <c r="T21" s="20"/>
      <c r="U21" s="20"/>
      <c r="V21" s="20"/>
      <c r="W21" s="21" t="str">
        <f t="shared" si="4"/>
        <v/>
      </c>
      <c r="X21" s="21" t="str">
        <f t="shared" si="5"/>
        <v/>
      </c>
      <c r="Y21" s="21" t="str">
        <f t="shared" si="6"/>
        <v/>
      </c>
      <c r="Z21" s="21" t="str">
        <f t="shared" si="7"/>
        <v/>
      </c>
      <c r="AA21" s="21" t="str">
        <f t="shared" si="8"/>
        <v/>
      </c>
      <c r="AB21" s="21" t="str">
        <f t="shared" si="9"/>
        <v/>
      </c>
      <c r="AC21" s="21" t="str">
        <f t="shared" si="10"/>
        <v/>
      </c>
      <c r="AD21" s="21" t="str">
        <f t="shared" si="11"/>
        <v/>
      </c>
      <c r="AE21" s="21" t="str">
        <f t="shared" si="12"/>
        <v/>
      </c>
      <c r="AF21" s="20" t="str">
        <f>IF(COUNTA(B21:O21)=0,"",IF(OR($A21="",COUNTIF('10-Year TCO Summary'!$A$3:$A$15,$A21)=0),"REVIEW CATEGORY",IF(NOT(OR($T21="Vendor-Controlled",$T21="Publisher-Controlled",$T21="One-Time / Nonrecurring",$T21="Other / Explain")),"REVIEW COST STATUS",IF(OR(COUNT(F21:O21)&lt;&gt;10,COUNTIF(F21:O21,"&lt;0")&gt;0),"REVIEW ANNUAL PRICES",IF($T21="Other / Explain","REVIEW COST STATUS",IF($T21="One-Time / Nonrecurring","PASS",IF(AND($T21="Vendor-Controlled",COUNT('Escalation Inputs'!$B$3:$B$11)&lt;&gt;9),"REVIEW CPI INPUTS",IF(AND(OR(W21="",W21&lt;=IF($T21="Publisher-Controlled",'Escalation Inputs'!$D$3,'Escalation Inputs'!$C$3)+0.000001),OR(X21="",X21&lt;=IF($T21="Publisher-Controlled",'Escalation Inputs'!$D$4,'Escalation Inputs'!$C$4)+0.000001),OR(Y21="",Y21&lt;=IF($T21="Publisher-Controlled",'Escalation Inputs'!$D$5,'Escalation Inputs'!$C$5)+0.000001),OR(Z21="",Z21&lt;=IF($T21="Publisher-Controlled",'Escalation Inputs'!$D$6,'Escalation Inputs'!$C$6)+0.000001),OR(AA21="",AA21&lt;=IF($T21="Publisher-Controlled",'Escalation Inputs'!$D$7,'Escalation Inputs'!$C$7)+0.000001),OR(AB21="",AB21&lt;=IF($T21="Publisher-Controlled",'Escalation Inputs'!$D$8,'Escalation Inputs'!$C$8)+0.000001),OR(AC21="",AC21&lt;=IF($T21="Publisher-Controlled",'Escalation Inputs'!$D$9,'Escalation Inputs'!$C$9)+0.000001),OR(AD21="",AD21&lt;=IF($T21="Publisher-Controlled",'Escalation Inputs'!$D$10,'Escalation Inputs'!$C$10)+0.000001),OR(AE21="",AE21&lt;=IF($T21="Publisher-Controlled",'Escalation Inputs'!$D$11,'Escalation Inputs'!$C$11)+0.000001)),IF($T21="Publisher-Controlled","PUBLISHER REVIEW","PASS"),"REVIEW ESCALATION"))))))))</f>
        <v/>
      </c>
      <c r="AG21" s="20">
        <v>1</v>
      </c>
      <c r="AH21" s="20"/>
      <c r="AI21" s="28" t="str">
        <f t="shared" si="2"/>
        <v/>
      </c>
      <c r="AJ21" s="28" t="str">
        <f>IF(COUNTA($F21:$O21)=0,"",IF($T21="Publisher-Controlled",IF($AT21="READY FOR REVIEW",IF(2&lt;=$AG21,G21,AI21*(1+'Escalation Inputs'!$D$3)),""),G21))</f>
        <v/>
      </c>
      <c r="AK21" s="28" t="str">
        <f>IF(COUNTA($F21:$O21)=0,"",IF($T21="Publisher-Controlled",IF($AT21="READY FOR REVIEW",IF(3&lt;=$AG21,H21,AJ21*(1+'Escalation Inputs'!$D$4)),""),H21))</f>
        <v/>
      </c>
      <c r="AL21" s="28" t="str">
        <f>IF(COUNTA($F21:$O21)=0,"",IF($T21="Publisher-Controlled",IF($AT21="READY FOR REVIEW",IF(4&lt;=$AG21,I21,AK21*(1+'Escalation Inputs'!$D$5)),""),I21))</f>
        <v/>
      </c>
      <c r="AM21" s="28" t="str">
        <f>IF(COUNTA($F21:$O21)=0,"",IF($T21="Publisher-Controlled",IF($AT21="READY FOR REVIEW",IF(5&lt;=$AG21,J21,AL21*(1+'Escalation Inputs'!$D$6)),""),J21))</f>
        <v/>
      </c>
      <c r="AN21" s="28" t="str">
        <f>IF(COUNTA($F21:$O21)=0,"",IF($T21="Publisher-Controlled",IF($AT21="READY FOR REVIEW",IF(6&lt;=$AG21,K21,AM21*(1+'Escalation Inputs'!$D$7)),""),K21))</f>
        <v/>
      </c>
      <c r="AO21" s="28" t="str">
        <f>IF(COUNTA($F21:$O21)=0,"",IF($T21="Publisher-Controlled",IF($AT21="READY FOR REVIEW",IF(7&lt;=$AG21,L21,AN21*(1+'Escalation Inputs'!$D$8)),""),L21))</f>
        <v/>
      </c>
      <c r="AP21" s="28" t="str">
        <f>IF(COUNTA($F21:$O21)=0,"",IF($T21="Publisher-Controlled",IF($AT21="READY FOR REVIEW",IF(8&lt;=$AG21,M21,AO21*(1+'Escalation Inputs'!$D$9)),""),M21))</f>
        <v/>
      </c>
      <c r="AQ21" s="28" t="str">
        <f>IF(COUNTA($F21:$O21)=0,"",IF($T21="Publisher-Controlled",IF($AT21="READY FOR REVIEW",IF(9&lt;=$AG21,N21,AP21*(1+'Escalation Inputs'!$D$10)),""),N21))</f>
        <v/>
      </c>
      <c r="AR21" s="28" t="str">
        <f>IF(COUNTA($F21:$O21)=0,"",IF($T21="Publisher-Controlled",IF($AT21="READY FOR REVIEW",IF(10&lt;=$AG21,O21,AQ21*(1+'Escalation Inputs'!$D$11)),""),O21))</f>
        <v/>
      </c>
      <c r="AS21" s="28" t="str">
        <f t="shared" si="3"/>
        <v/>
      </c>
      <c r="AT21" s="20" t="str">
        <f>IF(COUNTA(F21:O21)=0,"",IF($T21&lt;&gt;"Publisher-Controlled","AS SUBMITTED",IF(OR(NOT(ISNUMBER(AG21)),AG21&lt;1,AG21&gt;10,AG21&lt;&gt;INT(AG21)),"REVIEW BINDING YEAR",IF(OR(COUNT(F21:O21)&lt;&gt;10,F21&lt;=0),"REVIEW PUBLISHER BASE / PRICES",IF(AND(AG21&gt;1,LEN(TRIM(AH21))=0),"REVIEW BINDING EVIDENCE",IF(COUNT('Escalation Inputs'!$D$3:$D$11)&lt;&gt;9,"REVIEW PUBLISHER ASSUMPTION","READY FOR REVIEW"))))))</f>
        <v/>
      </c>
    </row>
    <row r="22" spans="1:46" x14ac:dyDescent="0.55000000000000004">
      <c r="A22" s="44"/>
      <c r="B22" s="9"/>
      <c r="C22" s="9"/>
      <c r="D22" s="9"/>
      <c r="E22" s="10"/>
      <c r="F22" s="10"/>
      <c r="G22" s="10"/>
      <c r="H22" s="10"/>
      <c r="I22" s="10"/>
      <c r="J22" s="27"/>
      <c r="K22" s="28"/>
      <c r="L22" s="28"/>
      <c r="M22" s="28"/>
      <c r="N22" s="28"/>
      <c r="O22" s="28"/>
      <c r="P22" s="28">
        <f t="shared" si="0"/>
        <v>0</v>
      </c>
      <c r="Q22" s="20"/>
      <c r="R22" s="20"/>
      <c r="S22" s="20"/>
      <c r="T22" s="20"/>
      <c r="U22" s="20"/>
      <c r="V22" s="20"/>
      <c r="W22" s="21" t="str">
        <f t="shared" si="4"/>
        <v/>
      </c>
      <c r="X22" s="21" t="str">
        <f t="shared" si="5"/>
        <v/>
      </c>
      <c r="Y22" s="21" t="str">
        <f t="shared" si="6"/>
        <v/>
      </c>
      <c r="Z22" s="21" t="str">
        <f t="shared" si="7"/>
        <v/>
      </c>
      <c r="AA22" s="21" t="str">
        <f t="shared" si="8"/>
        <v/>
      </c>
      <c r="AB22" s="21" t="str">
        <f t="shared" si="9"/>
        <v/>
      </c>
      <c r="AC22" s="21" t="str">
        <f t="shared" si="10"/>
        <v/>
      </c>
      <c r="AD22" s="21" t="str">
        <f t="shared" si="11"/>
        <v/>
      </c>
      <c r="AE22" s="21" t="str">
        <f t="shared" si="12"/>
        <v/>
      </c>
      <c r="AF22" s="20" t="str">
        <f>IF(COUNTA(B22:O22)=0,"",IF(OR($A22="",COUNTIF('10-Year TCO Summary'!$A$3:$A$15,$A22)=0),"REVIEW CATEGORY",IF(NOT(OR($T22="Vendor-Controlled",$T22="Publisher-Controlled",$T22="One-Time / Nonrecurring",$T22="Other / Explain")),"REVIEW COST STATUS",IF(OR(COUNT(F22:O22)&lt;&gt;10,COUNTIF(F22:O22,"&lt;0")&gt;0),"REVIEW ANNUAL PRICES",IF($T22="Other / Explain","REVIEW COST STATUS",IF($T22="One-Time / Nonrecurring","PASS",IF(AND($T22="Vendor-Controlled",COUNT('Escalation Inputs'!$B$3:$B$11)&lt;&gt;9),"REVIEW CPI INPUTS",IF(AND(OR(W22="",W22&lt;=IF($T22="Publisher-Controlled",'Escalation Inputs'!$D$3,'Escalation Inputs'!$C$3)+0.000001),OR(X22="",X22&lt;=IF($T22="Publisher-Controlled",'Escalation Inputs'!$D$4,'Escalation Inputs'!$C$4)+0.000001),OR(Y22="",Y22&lt;=IF($T22="Publisher-Controlled",'Escalation Inputs'!$D$5,'Escalation Inputs'!$C$5)+0.000001),OR(Z22="",Z22&lt;=IF($T22="Publisher-Controlled",'Escalation Inputs'!$D$6,'Escalation Inputs'!$C$6)+0.000001),OR(AA22="",AA22&lt;=IF($T22="Publisher-Controlled",'Escalation Inputs'!$D$7,'Escalation Inputs'!$C$7)+0.000001),OR(AB22="",AB22&lt;=IF($T22="Publisher-Controlled",'Escalation Inputs'!$D$8,'Escalation Inputs'!$C$8)+0.000001),OR(AC22="",AC22&lt;=IF($T22="Publisher-Controlled",'Escalation Inputs'!$D$9,'Escalation Inputs'!$C$9)+0.000001),OR(AD22="",AD22&lt;=IF($T22="Publisher-Controlled",'Escalation Inputs'!$D$10,'Escalation Inputs'!$C$10)+0.000001),OR(AE22="",AE22&lt;=IF($T22="Publisher-Controlled",'Escalation Inputs'!$D$11,'Escalation Inputs'!$C$11)+0.000001)),IF($T22="Publisher-Controlled","PUBLISHER REVIEW","PASS"),"REVIEW ESCALATION"))))))))</f>
        <v/>
      </c>
      <c r="AG22" s="20">
        <v>1</v>
      </c>
      <c r="AH22" s="20"/>
      <c r="AI22" s="28" t="str">
        <f t="shared" si="2"/>
        <v/>
      </c>
      <c r="AJ22" s="28" t="str">
        <f>IF(COUNTA($F22:$O22)=0,"",IF($T22="Publisher-Controlled",IF($AT22="READY FOR REVIEW",IF(2&lt;=$AG22,G22,AI22*(1+'Escalation Inputs'!$D$3)),""),G22))</f>
        <v/>
      </c>
      <c r="AK22" s="28" t="str">
        <f>IF(COUNTA($F22:$O22)=0,"",IF($T22="Publisher-Controlled",IF($AT22="READY FOR REVIEW",IF(3&lt;=$AG22,H22,AJ22*(1+'Escalation Inputs'!$D$4)),""),H22))</f>
        <v/>
      </c>
      <c r="AL22" s="28" t="str">
        <f>IF(COUNTA($F22:$O22)=0,"",IF($T22="Publisher-Controlled",IF($AT22="READY FOR REVIEW",IF(4&lt;=$AG22,I22,AK22*(1+'Escalation Inputs'!$D$5)),""),I22))</f>
        <v/>
      </c>
      <c r="AM22" s="28" t="str">
        <f>IF(COUNTA($F22:$O22)=0,"",IF($T22="Publisher-Controlled",IF($AT22="READY FOR REVIEW",IF(5&lt;=$AG22,J22,AL22*(1+'Escalation Inputs'!$D$6)),""),J22))</f>
        <v/>
      </c>
      <c r="AN22" s="28" t="str">
        <f>IF(COUNTA($F22:$O22)=0,"",IF($T22="Publisher-Controlled",IF($AT22="READY FOR REVIEW",IF(6&lt;=$AG22,K22,AM22*(1+'Escalation Inputs'!$D$7)),""),K22))</f>
        <v/>
      </c>
      <c r="AO22" s="28" t="str">
        <f>IF(COUNTA($F22:$O22)=0,"",IF($T22="Publisher-Controlled",IF($AT22="READY FOR REVIEW",IF(7&lt;=$AG22,L22,AN22*(1+'Escalation Inputs'!$D$8)),""),L22))</f>
        <v/>
      </c>
      <c r="AP22" s="28" t="str">
        <f>IF(COUNTA($F22:$O22)=0,"",IF($T22="Publisher-Controlled",IF($AT22="READY FOR REVIEW",IF(8&lt;=$AG22,M22,AO22*(1+'Escalation Inputs'!$D$9)),""),M22))</f>
        <v/>
      </c>
      <c r="AQ22" s="28" t="str">
        <f>IF(COUNTA($F22:$O22)=0,"",IF($T22="Publisher-Controlled",IF($AT22="READY FOR REVIEW",IF(9&lt;=$AG22,N22,AP22*(1+'Escalation Inputs'!$D$10)),""),N22))</f>
        <v/>
      </c>
      <c r="AR22" s="28" t="str">
        <f>IF(COUNTA($F22:$O22)=0,"",IF($T22="Publisher-Controlled",IF($AT22="READY FOR REVIEW",IF(10&lt;=$AG22,O22,AQ22*(1+'Escalation Inputs'!$D$11)),""),O22))</f>
        <v/>
      </c>
      <c r="AS22" s="28" t="str">
        <f t="shared" si="3"/>
        <v/>
      </c>
      <c r="AT22" s="20" t="str">
        <f>IF(COUNTA(F22:O22)=0,"",IF($T22&lt;&gt;"Publisher-Controlled","AS SUBMITTED",IF(OR(NOT(ISNUMBER(AG22)),AG22&lt;1,AG22&gt;10,AG22&lt;&gt;INT(AG22)),"REVIEW BINDING YEAR",IF(OR(COUNT(F22:O22)&lt;&gt;10,F22&lt;=0),"REVIEW PUBLISHER BASE / PRICES",IF(AND(AG22&gt;1,LEN(TRIM(AH22))=0),"REVIEW BINDING EVIDENCE",IF(COUNT('Escalation Inputs'!$D$3:$D$11)&lt;&gt;9,"REVIEW PUBLISHER ASSUMPTION","READY FOR REVIEW"))))))</f>
        <v/>
      </c>
    </row>
    <row r="23" spans="1:46" x14ac:dyDescent="0.55000000000000004">
      <c r="A23" s="44"/>
      <c r="B23" s="9"/>
      <c r="C23" s="9"/>
      <c r="D23" s="9"/>
      <c r="E23" s="10"/>
      <c r="F23" s="10"/>
      <c r="G23" s="10"/>
      <c r="H23" s="10"/>
      <c r="I23" s="10"/>
      <c r="J23" s="27"/>
      <c r="K23" s="28"/>
      <c r="L23" s="28"/>
      <c r="M23" s="28"/>
      <c r="N23" s="28"/>
      <c r="O23" s="28"/>
      <c r="P23" s="28">
        <f t="shared" si="0"/>
        <v>0</v>
      </c>
      <c r="Q23" s="20"/>
      <c r="R23" s="20"/>
      <c r="S23" s="20"/>
      <c r="T23" s="20"/>
      <c r="U23" s="20"/>
      <c r="V23" s="20"/>
      <c r="W23" s="21" t="str">
        <f t="shared" si="4"/>
        <v/>
      </c>
      <c r="X23" s="21" t="str">
        <f t="shared" si="5"/>
        <v/>
      </c>
      <c r="Y23" s="21" t="str">
        <f t="shared" si="6"/>
        <v/>
      </c>
      <c r="Z23" s="21" t="str">
        <f t="shared" si="7"/>
        <v/>
      </c>
      <c r="AA23" s="21" t="str">
        <f t="shared" si="8"/>
        <v/>
      </c>
      <c r="AB23" s="21" t="str">
        <f t="shared" si="9"/>
        <v/>
      </c>
      <c r="AC23" s="21" t="str">
        <f t="shared" si="10"/>
        <v/>
      </c>
      <c r="AD23" s="21" t="str">
        <f t="shared" si="11"/>
        <v/>
      </c>
      <c r="AE23" s="21" t="str">
        <f t="shared" si="12"/>
        <v/>
      </c>
      <c r="AF23" s="20" t="str">
        <f>IF(COUNTA(B23:O23)=0,"",IF(OR($A23="",COUNTIF('10-Year TCO Summary'!$A$3:$A$15,$A23)=0),"REVIEW CATEGORY",IF(NOT(OR($T23="Vendor-Controlled",$T23="Publisher-Controlled",$T23="One-Time / Nonrecurring",$T23="Other / Explain")),"REVIEW COST STATUS",IF(OR(COUNT(F23:O23)&lt;&gt;10,COUNTIF(F23:O23,"&lt;0")&gt;0),"REVIEW ANNUAL PRICES",IF($T23="Other / Explain","REVIEW COST STATUS",IF($T23="One-Time / Nonrecurring","PASS",IF(AND($T23="Vendor-Controlled",COUNT('Escalation Inputs'!$B$3:$B$11)&lt;&gt;9),"REVIEW CPI INPUTS",IF(AND(OR(W23="",W23&lt;=IF($T23="Publisher-Controlled",'Escalation Inputs'!$D$3,'Escalation Inputs'!$C$3)+0.000001),OR(X23="",X23&lt;=IF($T23="Publisher-Controlled",'Escalation Inputs'!$D$4,'Escalation Inputs'!$C$4)+0.000001),OR(Y23="",Y23&lt;=IF($T23="Publisher-Controlled",'Escalation Inputs'!$D$5,'Escalation Inputs'!$C$5)+0.000001),OR(Z23="",Z23&lt;=IF($T23="Publisher-Controlled",'Escalation Inputs'!$D$6,'Escalation Inputs'!$C$6)+0.000001),OR(AA23="",AA23&lt;=IF($T23="Publisher-Controlled",'Escalation Inputs'!$D$7,'Escalation Inputs'!$C$7)+0.000001),OR(AB23="",AB23&lt;=IF($T23="Publisher-Controlled",'Escalation Inputs'!$D$8,'Escalation Inputs'!$C$8)+0.000001),OR(AC23="",AC23&lt;=IF($T23="Publisher-Controlled",'Escalation Inputs'!$D$9,'Escalation Inputs'!$C$9)+0.000001),OR(AD23="",AD23&lt;=IF($T23="Publisher-Controlled",'Escalation Inputs'!$D$10,'Escalation Inputs'!$C$10)+0.000001),OR(AE23="",AE23&lt;=IF($T23="Publisher-Controlled",'Escalation Inputs'!$D$11,'Escalation Inputs'!$C$11)+0.000001)),IF($T23="Publisher-Controlled","PUBLISHER REVIEW","PASS"),"REVIEW ESCALATION"))))))))</f>
        <v/>
      </c>
      <c r="AG23" s="20">
        <v>1</v>
      </c>
      <c r="AH23" s="20"/>
      <c r="AI23" s="28" t="str">
        <f t="shared" si="2"/>
        <v/>
      </c>
      <c r="AJ23" s="28" t="str">
        <f>IF(COUNTA($F23:$O23)=0,"",IF($T23="Publisher-Controlled",IF($AT23="READY FOR REVIEW",IF(2&lt;=$AG23,G23,AI23*(1+'Escalation Inputs'!$D$3)),""),G23))</f>
        <v/>
      </c>
      <c r="AK23" s="28" t="str">
        <f>IF(COUNTA($F23:$O23)=0,"",IF($T23="Publisher-Controlled",IF($AT23="READY FOR REVIEW",IF(3&lt;=$AG23,H23,AJ23*(1+'Escalation Inputs'!$D$4)),""),H23))</f>
        <v/>
      </c>
      <c r="AL23" s="28" t="str">
        <f>IF(COUNTA($F23:$O23)=0,"",IF($T23="Publisher-Controlled",IF($AT23="READY FOR REVIEW",IF(4&lt;=$AG23,I23,AK23*(1+'Escalation Inputs'!$D$5)),""),I23))</f>
        <v/>
      </c>
      <c r="AM23" s="28" t="str">
        <f>IF(COUNTA($F23:$O23)=0,"",IF($T23="Publisher-Controlled",IF($AT23="READY FOR REVIEW",IF(5&lt;=$AG23,J23,AL23*(1+'Escalation Inputs'!$D$6)),""),J23))</f>
        <v/>
      </c>
      <c r="AN23" s="28" t="str">
        <f>IF(COUNTA($F23:$O23)=0,"",IF($T23="Publisher-Controlled",IF($AT23="READY FOR REVIEW",IF(6&lt;=$AG23,K23,AM23*(1+'Escalation Inputs'!$D$7)),""),K23))</f>
        <v/>
      </c>
      <c r="AO23" s="28" t="str">
        <f>IF(COUNTA($F23:$O23)=0,"",IF($T23="Publisher-Controlled",IF($AT23="READY FOR REVIEW",IF(7&lt;=$AG23,L23,AN23*(1+'Escalation Inputs'!$D$8)),""),L23))</f>
        <v/>
      </c>
      <c r="AP23" s="28" t="str">
        <f>IF(COUNTA($F23:$O23)=0,"",IF($T23="Publisher-Controlled",IF($AT23="READY FOR REVIEW",IF(8&lt;=$AG23,M23,AO23*(1+'Escalation Inputs'!$D$9)),""),M23))</f>
        <v/>
      </c>
      <c r="AQ23" s="28" t="str">
        <f>IF(COUNTA($F23:$O23)=0,"",IF($T23="Publisher-Controlled",IF($AT23="READY FOR REVIEW",IF(9&lt;=$AG23,N23,AP23*(1+'Escalation Inputs'!$D$10)),""),N23))</f>
        <v/>
      </c>
      <c r="AR23" s="28" t="str">
        <f>IF(COUNTA($F23:$O23)=0,"",IF($T23="Publisher-Controlled",IF($AT23="READY FOR REVIEW",IF(10&lt;=$AG23,O23,AQ23*(1+'Escalation Inputs'!$D$11)),""),O23))</f>
        <v/>
      </c>
      <c r="AS23" s="28" t="str">
        <f t="shared" si="3"/>
        <v/>
      </c>
      <c r="AT23" s="20" t="str">
        <f>IF(COUNTA(F23:O23)=0,"",IF($T23&lt;&gt;"Publisher-Controlled","AS SUBMITTED",IF(OR(NOT(ISNUMBER(AG23)),AG23&lt;1,AG23&gt;10,AG23&lt;&gt;INT(AG23)),"REVIEW BINDING YEAR",IF(OR(COUNT(F23:O23)&lt;&gt;10,F23&lt;=0),"REVIEW PUBLISHER BASE / PRICES",IF(AND(AG23&gt;1,LEN(TRIM(AH23))=0),"REVIEW BINDING EVIDENCE",IF(COUNT('Escalation Inputs'!$D$3:$D$11)&lt;&gt;9,"REVIEW PUBLISHER ASSUMPTION","READY FOR REVIEW"))))))</f>
        <v/>
      </c>
    </row>
    <row r="24" spans="1:46" x14ac:dyDescent="0.55000000000000004">
      <c r="A24" s="44"/>
      <c r="B24" s="9"/>
      <c r="C24" s="9"/>
      <c r="D24" s="9"/>
      <c r="E24" s="10"/>
      <c r="F24" s="10"/>
      <c r="G24" s="10"/>
      <c r="H24" s="10"/>
      <c r="I24" s="10"/>
      <c r="J24" s="27"/>
      <c r="K24" s="28"/>
      <c r="L24" s="28"/>
      <c r="M24" s="28"/>
      <c r="N24" s="28"/>
      <c r="O24" s="28"/>
      <c r="P24" s="28">
        <f t="shared" si="0"/>
        <v>0</v>
      </c>
      <c r="Q24" s="20"/>
      <c r="R24" s="20"/>
      <c r="S24" s="20"/>
      <c r="T24" s="20"/>
      <c r="U24" s="20"/>
      <c r="V24" s="20"/>
      <c r="W24" s="21" t="str">
        <f t="shared" si="4"/>
        <v/>
      </c>
      <c r="X24" s="21" t="str">
        <f t="shared" si="5"/>
        <v/>
      </c>
      <c r="Y24" s="21" t="str">
        <f t="shared" si="6"/>
        <v/>
      </c>
      <c r="Z24" s="21" t="str">
        <f t="shared" si="7"/>
        <v/>
      </c>
      <c r="AA24" s="21" t="str">
        <f t="shared" si="8"/>
        <v/>
      </c>
      <c r="AB24" s="21" t="str">
        <f t="shared" si="9"/>
        <v/>
      </c>
      <c r="AC24" s="21" t="str">
        <f t="shared" si="10"/>
        <v/>
      </c>
      <c r="AD24" s="21" t="str">
        <f t="shared" si="11"/>
        <v/>
      </c>
      <c r="AE24" s="21" t="str">
        <f t="shared" si="12"/>
        <v/>
      </c>
      <c r="AF24" s="20" t="str">
        <f>IF(COUNTA(B24:O24)=0,"",IF(OR($A24="",COUNTIF('10-Year TCO Summary'!$A$3:$A$15,$A24)=0),"REVIEW CATEGORY",IF(NOT(OR($T24="Vendor-Controlled",$T24="Publisher-Controlled",$T24="One-Time / Nonrecurring",$T24="Other / Explain")),"REVIEW COST STATUS",IF(OR(COUNT(F24:O24)&lt;&gt;10,COUNTIF(F24:O24,"&lt;0")&gt;0),"REVIEW ANNUAL PRICES",IF($T24="Other / Explain","REVIEW COST STATUS",IF($T24="One-Time / Nonrecurring","PASS",IF(AND($T24="Vendor-Controlled",COUNT('Escalation Inputs'!$B$3:$B$11)&lt;&gt;9),"REVIEW CPI INPUTS",IF(AND(OR(W24="",W24&lt;=IF($T24="Publisher-Controlled",'Escalation Inputs'!$D$3,'Escalation Inputs'!$C$3)+0.000001),OR(X24="",X24&lt;=IF($T24="Publisher-Controlled",'Escalation Inputs'!$D$4,'Escalation Inputs'!$C$4)+0.000001),OR(Y24="",Y24&lt;=IF($T24="Publisher-Controlled",'Escalation Inputs'!$D$5,'Escalation Inputs'!$C$5)+0.000001),OR(Z24="",Z24&lt;=IF($T24="Publisher-Controlled",'Escalation Inputs'!$D$6,'Escalation Inputs'!$C$6)+0.000001),OR(AA24="",AA24&lt;=IF($T24="Publisher-Controlled",'Escalation Inputs'!$D$7,'Escalation Inputs'!$C$7)+0.000001),OR(AB24="",AB24&lt;=IF($T24="Publisher-Controlled",'Escalation Inputs'!$D$8,'Escalation Inputs'!$C$8)+0.000001),OR(AC24="",AC24&lt;=IF($T24="Publisher-Controlled",'Escalation Inputs'!$D$9,'Escalation Inputs'!$C$9)+0.000001),OR(AD24="",AD24&lt;=IF($T24="Publisher-Controlled",'Escalation Inputs'!$D$10,'Escalation Inputs'!$C$10)+0.000001),OR(AE24="",AE24&lt;=IF($T24="Publisher-Controlled",'Escalation Inputs'!$D$11,'Escalation Inputs'!$C$11)+0.000001)),IF($T24="Publisher-Controlled","PUBLISHER REVIEW","PASS"),"REVIEW ESCALATION"))))))))</f>
        <v/>
      </c>
      <c r="AG24" s="20">
        <v>1</v>
      </c>
      <c r="AH24" s="20"/>
      <c r="AI24" s="28" t="str">
        <f t="shared" si="2"/>
        <v/>
      </c>
      <c r="AJ24" s="28" t="str">
        <f>IF(COUNTA($F24:$O24)=0,"",IF($T24="Publisher-Controlled",IF($AT24="READY FOR REVIEW",IF(2&lt;=$AG24,G24,AI24*(1+'Escalation Inputs'!$D$3)),""),G24))</f>
        <v/>
      </c>
      <c r="AK24" s="28" t="str">
        <f>IF(COUNTA($F24:$O24)=0,"",IF($T24="Publisher-Controlled",IF($AT24="READY FOR REVIEW",IF(3&lt;=$AG24,H24,AJ24*(1+'Escalation Inputs'!$D$4)),""),H24))</f>
        <v/>
      </c>
      <c r="AL24" s="28" t="str">
        <f>IF(COUNTA($F24:$O24)=0,"",IF($T24="Publisher-Controlled",IF($AT24="READY FOR REVIEW",IF(4&lt;=$AG24,I24,AK24*(1+'Escalation Inputs'!$D$5)),""),I24))</f>
        <v/>
      </c>
      <c r="AM24" s="28" t="str">
        <f>IF(COUNTA($F24:$O24)=0,"",IF($T24="Publisher-Controlled",IF($AT24="READY FOR REVIEW",IF(5&lt;=$AG24,J24,AL24*(1+'Escalation Inputs'!$D$6)),""),J24))</f>
        <v/>
      </c>
      <c r="AN24" s="28" t="str">
        <f>IF(COUNTA($F24:$O24)=0,"",IF($T24="Publisher-Controlled",IF($AT24="READY FOR REVIEW",IF(6&lt;=$AG24,K24,AM24*(1+'Escalation Inputs'!$D$7)),""),K24))</f>
        <v/>
      </c>
      <c r="AO24" s="28" t="str">
        <f>IF(COUNTA($F24:$O24)=0,"",IF($T24="Publisher-Controlled",IF($AT24="READY FOR REVIEW",IF(7&lt;=$AG24,L24,AN24*(1+'Escalation Inputs'!$D$8)),""),L24))</f>
        <v/>
      </c>
      <c r="AP24" s="28" t="str">
        <f>IF(COUNTA($F24:$O24)=0,"",IF($T24="Publisher-Controlled",IF($AT24="READY FOR REVIEW",IF(8&lt;=$AG24,M24,AO24*(1+'Escalation Inputs'!$D$9)),""),M24))</f>
        <v/>
      </c>
      <c r="AQ24" s="28" t="str">
        <f>IF(COUNTA($F24:$O24)=0,"",IF($T24="Publisher-Controlled",IF($AT24="READY FOR REVIEW",IF(9&lt;=$AG24,N24,AP24*(1+'Escalation Inputs'!$D$10)),""),N24))</f>
        <v/>
      </c>
      <c r="AR24" s="28" t="str">
        <f>IF(COUNTA($F24:$O24)=0,"",IF($T24="Publisher-Controlled",IF($AT24="READY FOR REVIEW",IF(10&lt;=$AG24,O24,AQ24*(1+'Escalation Inputs'!$D$11)),""),O24))</f>
        <v/>
      </c>
      <c r="AS24" s="28" t="str">
        <f t="shared" si="3"/>
        <v/>
      </c>
      <c r="AT24" s="20" t="str">
        <f>IF(COUNTA(F24:O24)=0,"",IF($T24&lt;&gt;"Publisher-Controlled","AS SUBMITTED",IF(OR(NOT(ISNUMBER(AG24)),AG24&lt;1,AG24&gt;10,AG24&lt;&gt;INT(AG24)),"REVIEW BINDING YEAR",IF(OR(COUNT(F24:O24)&lt;&gt;10,F24&lt;=0),"REVIEW PUBLISHER BASE / PRICES",IF(AND(AG24&gt;1,LEN(TRIM(AH24))=0),"REVIEW BINDING EVIDENCE",IF(COUNT('Escalation Inputs'!$D$3:$D$11)&lt;&gt;9,"REVIEW PUBLISHER ASSUMPTION","READY FOR REVIEW"))))))</f>
        <v/>
      </c>
    </row>
    <row r="25" spans="1:46" x14ac:dyDescent="0.55000000000000004">
      <c r="A25" s="44"/>
      <c r="B25" s="9"/>
      <c r="C25" s="9"/>
      <c r="D25" s="9"/>
      <c r="E25" s="10"/>
      <c r="F25" s="10"/>
      <c r="G25" s="10"/>
      <c r="H25" s="10"/>
      <c r="I25" s="10"/>
      <c r="J25" s="27"/>
      <c r="K25" s="28"/>
      <c r="L25" s="28"/>
      <c r="M25" s="28"/>
      <c r="N25" s="28"/>
      <c r="O25" s="28"/>
      <c r="P25" s="28">
        <f t="shared" si="0"/>
        <v>0</v>
      </c>
      <c r="Q25" s="20"/>
      <c r="R25" s="20"/>
      <c r="S25" s="20"/>
      <c r="T25" s="20"/>
      <c r="U25" s="20"/>
      <c r="V25" s="20"/>
      <c r="W25" s="21" t="str">
        <f t="shared" si="4"/>
        <v/>
      </c>
      <c r="X25" s="21" t="str">
        <f t="shared" si="5"/>
        <v/>
      </c>
      <c r="Y25" s="21" t="str">
        <f t="shared" si="6"/>
        <v/>
      </c>
      <c r="Z25" s="21" t="str">
        <f t="shared" si="7"/>
        <v/>
      </c>
      <c r="AA25" s="21" t="str">
        <f t="shared" si="8"/>
        <v/>
      </c>
      <c r="AB25" s="21" t="str">
        <f t="shared" si="9"/>
        <v/>
      </c>
      <c r="AC25" s="21" t="str">
        <f t="shared" si="10"/>
        <v/>
      </c>
      <c r="AD25" s="21" t="str">
        <f t="shared" si="11"/>
        <v/>
      </c>
      <c r="AE25" s="21" t="str">
        <f t="shared" si="12"/>
        <v/>
      </c>
      <c r="AF25" s="20" t="str">
        <f>IF(COUNTA(B25:O25)=0,"",IF(OR($A25="",COUNTIF('10-Year TCO Summary'!$A$3:$A$15,$A25)=0),"REVIEW CATEGORY",IF(NOT(OR($T25="Vendor-Controlled",$T25="Publisher-Controlled",$T25="One-Time / Nonrecurring",$T25="Other / Explain")),"REVIEW COST STATUS",IF(OR(COUNT(F25:O25)&lt;&gt;10,COUNTIF(F25:O25,"&lt;0")&gt;0),"REVIEW ANNUAL PRICES",IF($T25="Other / Explain","REVIEW COST STATUS",IF($T25="One-Time / Nonrecurring","PASS",IF(AND($T25="Vendor-Controlled",COUNT('Escalation Inputs'!$B$3:$B$11)&lt;&gt;9),"REVIEW CPI INPUTS",IF(AND(OR(W25="",W25&lt;=IF($T25="Publisher-Controlled",'Escalation Inputs'!$D$3,'Escalation Inputs'!$C$3)+0.000001),OR(X25="",X25&lt;=IF($T25="Publisher-Controlled",'Escalation Inputs'!$D$4,'Escalation Inputs'!$C$4)+0.000001),OR(Y25="",Y25&lt;=IF($T25="Publisher-Controlled",'Escalation Inputs'!$D$5,'Escalation Inputs'!$C$5)+0.000001),OR(Z25="",Z25&lt;=IF($T25="Publisher-Controlled",'Escalation Inputs'!$D$6,'Escalation Inputs'!$C$6)+0.000001),OR(AA25="",AA25&lt;=IF($T25="Publisher-Controlled",'Escalation Inputs'!$D$7,'Escalation Inputs'!$C$7)+0.000001),OR(AB25="",AB25&lt;=IF($T25="Publisher-Controlled",'Escalation Inputs'!$D$8,'Escalation Inputs'!$C$8)+0.000001),OR(AC25="",AC25&lt;=IF($T25="Publisher-Controlled",'Escalation Inputs'!$D$9,'Escalation Inputs'!$C$9)+0.000001),OR(AD25="",AD25&lt;=IF($T25="Publisher-Controlled",'Escalation Inputs'!$D$10,'Escalation Inputs'!$C$10)+0.000001),OR(AE25="",AE25&lt;=IF($T25="Publisher-Controlled",'Escalation Inputs'!$D$11,'Escalation Inputs'!$C$11)+0.000001)),IF($T25="Publisher-Controlled","PUBLISHER REVIEW","PASS"),"REVIEW ESCALATION"))))))))</f>
        <v/>
      </c>
      <c r="AG25" s="20">
        <v>1</v>
      </c>
      <c r="AH25" s="20"/>
      <c r="AI25" s="28" t="str">
        <f t="shared" si="2"/>
        <v/>
      </c>
      <c r="AJ25" s="28" t="str">
        <f>IF(COUNTA($F25:$O25)=0,"",IF($T25="Publisher-Controlled",IF($AT25="READY FOR REVIEW",IF(2&lt;=$AG25,G25,AI25*(1+'Escalation Inputs'!$D$3)),""),G25))</f>
        <v/>
      </c>
      <c r="AK25" s="28" t="str">
        <f>IF(COUNTA($F25:$O25)=0,"",IF($T25="Publisher-Controlled",IF($AT25="READY FOR REVIEW",IF(3&lt;=$AG25,H25,AJ25*(1+'Escalation Inputs'!$D$4)),""),H25))</f>
        <v/>
      </c>
      <c r="AL25" s="28" t="str">
        <f>IF(COUNTA($F25:$O25)=0,"",IF($T25="Publisher-Controlled",IF($AT25="READY FOR REVIEW",IF(4&lt;=$AG25,I25,AK25*(1+'Escalation Inputs'!$D$5)),""),I25))</f>
        <v/>
      </c>
      <c r="AM25" s="28" t="str">
        <f>IF(COUNTA($F25:$O25)=0,"",IF($T25="Publisher-Controlled",IF($AT25="READY FOR REVIEW",IF(5&lt;=$AG25,J25,AL25*(1+'Escalation Inputs'!$D$6)),""),J25))</f>
        <v/>
      </c>
      <c r="AN25" s="28" t="str">
        <f>IF(COUNTA($F25:$O25)=0,"",IF($T25="Publisher-Controlled",IF($AT25="READY FOR REVIEW",IF(6&lt;=$AG25,K25,AM25*(1+'Escalation Inputs'!$D$7)),""),K25))</f>
        <v/>
      </c>
      <c r="AO25" s="28" t="str">
        <f>IF(COUNTA($F25:$O25)=0,"",IF($T25="Publisher-Controlled",IF($AT25="READY FOR REVIEW",IF(7&lt;=$AG25,L25,AN25*(1+'Escalation Inputs'!$D$8)),""),L25))</f>
        <v/>
      </c>
      <c r="AP25" s="28" t="str">
        <f>IF(COUNTA($F25:$O25)=0,"",IF($T25="Publisher-Controlled",IF($AT25="READY FOR REVIEW",IF(8&lt;=$AG25,M25,AO25*(1+'Escalation Inputs'!$D$9)),""),M25))</f>
        <v/>
      </c>
      <c r="AQ25" s="28" t="str">
        <f>IF(COUNTA($F25:$O25)=0,"",IF($T25="Publisher-Controlled",IF($AT25="READY FOR REVIEW",IF(9&lt;=$AG25,N25,AP25*(1+'Escalation Inputs'!$D$10)),""),N25))</f>
        <v/>
      </c>
      <c r="AR25" s="28" t="str">
        <f>IF(COUNTA($F25:$O25)=0,"",IF($T25="Publisher-Controlled",IF($AT25="READY FOR REVIEW",IF(10&lt;=$AG25,O25,AQ25*(1+'Escalation Inputs'!$D$11)),""),O25))</f>
        <v/>
      </c>
      <c r="AS25" s="28" t="str">
        <f t="shared" si="3"/>
        <v/>
      </c>
      <c r="AT25" s="20" t="str">
        <f>IF(COUNTA(F25:O25)=0,"",IF($T25&lt;&gt;"Publisher-Controlled","AS SUBMITTED",IF(OR(NOT(ISNUMBER(AG25)),AG25&lt;1,AG25&gt;10,AG25&lt;&gt;INT(AG25)),"REVIEW BINDING YEAR",IF(OR(COUNT(F25:O25)&lt;&gt;10,F25&lt;=0),"REVIEW PUBLISHER BASE / PRICES",IF(AND(AG25&gt;1,LEN(TRIM(AH25))=0),"REVIEW BINDING EVIDENCE",IF(COUNT('Escalation Inputs'!$D$3:$D$11)&lt;&gt;9,"REVIEW PUBLISHER ASSUMPTION","READY FOR REVIEW"))))))</f>
        <v/>
      </c>
    </row>
    <row r="26" spans="1:46" x14ac:dyDescent="0.55000000000000004">
      <c r="A26" s="44"/>
      <c r="B26" s="9"/>
      <c r="C26" s="9"/>
      <c r="D26" s="9"/>
      <c r="E26" s="10"/>
      <c r="F26" s="10"/>
      <c r="G26" s="10"/>
      <c r="H26" s="10"/>
      <c r="I26" s="10"/>
      <c r="J26" s="27"/>
      <c r="K26" s="28"/>
      <c r="L26" s="28"/>
      <c r="M26" s="28"/>
      <c r="N26" s="28"/>
      <c r="O26" s="28"/>
      <c r="P26" s="28">
        <f t="shared" si="0"/>
        <v>0</v>
      </c>
      <c r="Q26" s="20"/>
      <c r="R26" s="20"/>
      <c r="S26" s="20"/>
      <c r="T26" s="20"/>
      <c r="U26" s="20"/>
      <c r="V26" s="20"/>
      <c r="W26" s="21" t="str">
        <f t="shared" si="4"/>
        <v/>
      </c>
      <c r="X26" s="21" t="str">
        <f t="shared" si="5"/>
        <v/>
      </c>
      <c r="Y26" s="21" t="str">
        <f t="shared" si="6"/>
        <v/>
      </c>
      <c r="Z26" s="21" t="str">
        <f t="shared" si="7"/>
        <v/>
      </c>
      <c r="AA26" s="21" t="str">
        <f t="shared" si="8"/>
        <v/>
      </c>
      <c r="AB26" s="21" t="str">
        <f t="shared" si="9"/>
        <v/>
      </c>
      <c r="AC26" s="21" t="str">
        <f t="shared" si="10"/>
        <v/>
      </c>
      <c r="AD26" s="21" t="str">
        <f t="shared" si="11"/>
        <v/>
      </c>
      <c r="AE26" s="21" t="str">
        <f t="shared" si="12"/>
        <v/>
      </c>
      <c r="AF26" s="20" t="str">
        <f>IF(COUNTA(B26:O26)=0,"",IF(OR($A26="",COUNTIF('10-Year TCO Summary'!$A$3:$A$15,$A26)=0),"REVIEW CATEGORY",IF(NOT(OR($T26="Vendor-Controlled",$T26="Publisher-Controlled",$T26="One-Time / Nonrecurring",$T26="Other / Explain")),"REVIEW COST STATUS",IF(OR(COUNT(F26:O26)&lt;&gt;10,COUNTIF(F26:O26,"&lt;0")&gt;0),"REVIEW ANNUAL PRICES",IF($T26="Other / Explain","REVIEW COST STATUS",IF($T26="One-Time / Nonrecurring","PASS",IF(AND($T26="Vendor-Controlled",COUNT('Escalation Inputs'!$B$3:$B$11)&lt;&gt;9),"REVIEW CPI INPUTS",IF(AND(OR(W26="",W26&lt;=IF($T26="Publisher-Controlled",'Escalation Inputs'!$D$3,'Escalation Inputs'!$C$3)+0.000001),OR(X26="",X26&lt;=IF($T26="Publisher-Controlled",'Escalation Inputs'!$D$4,'Escalation Inputs'!$C$4)+0.000001),OR(Y26="",Y26&lt;=IF($T26="Publisher-Controlled",'Escalation Inputs'!$D$5,'Escalation Inputs'!$C$5)+0.000001),OR(Z26="",Z26&lt;=IF($T26="Publisher-Controlled",'Escalation Inputs'!$D$6,'Escalation Inputs'!$C$6)+0.000001),OR(AA26="",AA26&lt;=IF($T26="Publisher-Controlled",'Escalation Inputs'!$D$7,'Escalation Inputs'!$C$7)+0.000001),OR(AB26="",AB26&lt;=IF($T26="Publisher-Controlled",'Escalation Inputs'!$D$8,'Escalation Inputs'!$C$8)+0.000001),OR(AC26="",AC26&lt;=IF($T26="Publisher-Controlled",'Escalation Inputs'!$D$9,'Escalation Inputs'!$C$9)+0.000001),OR(AD26="",AD26&lt;=IF($T26="Publisher-Controlled",'Escalation Inputs'!$D$10,'Escalation Inputs'!$C$10)+0.000001),OR(AE26="",AE26&lt;=IF($T26="Publisher-Controlled",'Escalation Inputs'!$D$11,'Escalation Inputs'!$C$11)+0.000001)),IF($T26="Publisher-Controlled","PUBLISHER REVIEW","PASS"),"REVIEW ESCALATION"))))))))</f>
        <v/>
      </c>
      <c r="AG26" s="20">
        <v>1</v>
      </c>
      <c r="AH26" s="20"/>
      <c r="AI26" s="28" t="str">
        <f t="shared" si="2"/>
        <v/>
      </c>
      <c r="AJ26" s="28" t="str">
        <f>IF(COUNTA($F26:$O26)=0,"",IF($T26="Publisher-Controlled",IF($AT26="READY FOR REVIEW",IF(2&lt;=$AG26,G26,AI26*(1+'Escalation Inputs'!$D$3)),""),G26))</f>
        <v/>
      </c>
      <c r="AK26" s="28" t="str">
        <f>IF(COUNTA($F26:$O26)=0,"",IF($T26="Publisher-Controlled",IF($AT26="READY FOR REVIEW",IF(3&lt;=$AG26,H26,AJ26*(1+'Escalation Inputs'!$D$4)),""),H26))</f>
        <v/>
      </c>
      <c r="AL26" s="28" t="str">
        <f>IF(COUNTA($F26:$O26)=0,"",IF($T26="Publisher-Controlled",IF($AT26="READY FOR REVIEW",IF(4&lt;=$AG26,I26,AK26*(1+'Escalation Inputs'!$D$5)),""),I26))</f>
        <v/>
      </c>
      <c r="AM26" s="28" t="str">
        <f>IF(COUNTA($F26:$O26)=0,"",IF($T26="Publisher-Controlled",IF($AT26="READY FOR REVIEW",IF(5&lt;=$AG26,J26,AL26*(1+'Escalation Inputs'!$D$6)),""),J26))</f>
        <v/>
      </c>
      <c r="AN26" s="28" t="str">
        <f>IF(COUNTA($F26:$O26)=0,"",IF($T26="Publisher-Controlled",IF($AT26="READY FOR REVIEW",IF(6&lt;=$AG26,K26,AM26*(1+'Escalation Inputs'!$D$7)),""),K26))</f>
        <v/>
      </c>
      <c r="AO26" s="28" t="str">
        <f>IF(COUNTA($F26:$O26)=0,"",IF($T26="Publisher-Controlled",IF($AT26="READY FOR REVIEW",IF(7&lt;=$AG26,L26,AN26*(1+'Escalation Inputs'!$D$8)),""),L26))</f>
        <v/>
      </c>
      <c r="AP26" s="28" t="str">
        <f>IF(COUNTA($F26:$O26)=0,"",IF($T26="Publisher-Controlled",IF($AT26="READY FOR REVIEW",IF(8&lt;=$AG26,M26,AO26*(1+'Escalation Inputs'!$D$9)),""),M26))</f>
        <v/>
      </c>
      <c r="AQ26" s="28" t="str">
        <f>IF(COUNTA($F26:$O26)=0,"",IF($T26="Publisher-Controlled",IF($AT26="READY FOR REVIEW",IF(9&lt;=$AG26,N26,AP26*(1+'Escalation Inputs'!$D$10)),""),N26))</f>
        <v/>
      </c>
      <c r="AR26" s="28" t="str">
        <f>IF(COUNTA($F26:$O26)=0,"",IF($T26="Publisher-Controlled",IF($AT26="READY FOR REVIEW",IF(10&lt;=$AG26,O26,AQ26*(1+'Escalation Inputs'!$D$11)),""),O26))</f>
        <v/>
      </c>
      <c r="AS26" s="28" t="str">
        <f t="shared" si="3"/>
        <v/>
      </c>
      <c r="AT26" s="20" t="str">
        <f>IF(COUNTA(F26:O26)=0,"",IF($T26&lt;&gt;"Publisher-Controlled","AS SUBMITTED",IF(OR(NOT(ISNUMBER(AG26)),AG26&lt;1,AG26&gt;10,AG26&lt;&gt;INT(AG26)),"REVIEW BINDING YEAR",IF(OR(COUNT(F26:O26)&lt;&gt;10,F26&lt;=0),"REVIEW PUBLISHER BASE / PRICES",IF(AND(AG26&gt;1,LEN(TRIM(AH26))=0),"REVIEW BINDING EVIDENCE",IF(COUNT('Escalation Inputs'!$D$3:$D$11)&lt;&gt;9,"REVIEW PUBLISHER ASSUMPTION","READY FOR REVIEW"))))))</f>
        <v/>
      </c>
    </row>
    <row r="27" spans="1:46" x14ac:dyDescent="0.55000000000000004">
      <c r="A27" s="47"/>
      <c r="B27" s="8"/>
      <c r="C27" s="8"/>
      <c r="D27" s="8"/>
      <c r="E27" s="8"/>
      <c r="F27" s="16"/>
      <c r="G27" s="16"/>
      <c r="H27" s="16"/>
      <c r="I27" s="16"/>
      <c r="J27" s="27"/>
      <c r="K27" s="28"/>
      <c r="L27" s="28"/>
      <c r="M27" s="28"/>
      <c r="N27" s="28"/>
      <c r="O27" s="28"/>
      <c r="P27" s="28">
        <f t="shared" si="0"/>
        <v>0</v>
      </c>
      <c r="Q27" s="20"/>
      <c r="R27" s="20"/>
      <c r="S27" s="20"/>
      <c r="T27" s="20"/>
      <c r="U27" s="20"/>
      <c r="V27" s="20"/>
      <c r="W27" s="21" t="str">
        <f t="shared" si="4"/>
        <v/>
      </c>
      <c r="X27" s="21" t="str">
        <f t="shared" si="5"/>
        <v/>
      </c>
      <c r="Y27" s="21" t="str">
        <f t="shared" si="6"/>
        <v/>
      </c>
      <c r="Z27" s="21" t="str">
        <f t="shared" si="7"/>
        <v/>
      </c>
      <c r="AA27" s="21" t="str">
        <f t="shared" si="8"/>
        <v/>
      </c>
      <c r="AB27" s="21" t="str">
        <f t="shared" si="9"/>
        <v/>
      </c>
      <c r="AC27" s="21" t="str">
        <f t="shared" si="10"/>
        <v/>
      </c>
      <c r="AD27" s="21" t="str">
        <f t="shared" si="11"/>
        <v/>
      </c>
      <c r="AE27" s="21" t="str">
        <f t="shared" si="12"/>
        <v/>
      </c>
      <c r="AF27" s="20" t="str">
        <f>IF(COUNTA(B27:O27)=0,"",IF(OR($A27="",COUNTIF('10-Year TCO Summary'!$A$3:$A$15,$A27)=0),"REVIEW CATEGORY",IF(NOT(OR($T27="Vendor-Controlled",$T27="Publisher-Controlled",$T27="One-Time / Nonrecurring",$T27="Other / Explain")),"REVIEW COST STATUS",IF(OR(COUNT(F27:O27)&lt;&gt;10,COUNTIF(F27:O27,"&lt;0")&gt;0),"REVIEW ANNUAL PRICES",IF($T27="Other / Explain","REVIEW COST STATUS",IF($T27="One-Time / Nonrecurring","PASS",IF(AND($T27="Vendor-Controlled",COUNT('Escalation Inputs'!$B$3:$B$11)&lt;&gt;9),"REVIEW CPI INPUTS",IF(AND(OR(W27="",W27&lt;=IF($T27="Publisher-Controlled",'Escalation Inputs'!$D$3,'Escalation Inputs'!$C$3)+0.000001),OR(X27="",X27&lt;=IF($T27="Publisher-Controlled",'Escalation Inputs'!$D$4,'Escalation Inputs'!$C$4)+0.000001),OR(Y27="",Y27&lt;=IF($T27="Publisher-Controlled",'Escalation Inputs'!$D$5,'Escalation Inputs'!$C$5)+0.000001),OR(Z27="",Z27&lt;=IF($T27="Publisher-Controlled",'Escalation Inputs'!$D$6,'Escalation Inputs'!$C$6)+0.000001),OR(AA27="",AA27&lt;=IF($T27="Publisher-Controlled",'Escalation Inputs'!$D$7,'Escalation Inputs'!$C$7)+0.000001),OR(AB27="",AB27&lt;=IF($T27="Publisher-Controlled",'Escalation Inputs'!$D$8,'Escalation Inputs'!$C$8)+0.000001),OR(AC27="",AC27&lt;=IF($T27="Publisher-Controlled",'Escalation Inputs'!$D$9,'Escalation Inputs'!$C$9)+0.000001),OR(AD27="",AD27&lt;=IF($T27="Publisher-Controlled",'Escalation Inputs'!$D$10,'Escalation Inputs'!$C$10)+0.000001),OR(AE27="",AE27&lt;=IF($T27="Publisher-Controlled",'Escalation Inputs'!$D$11,'Escalation Inputs'!$C$11)+0.000001)),IF($T27="Publisher-Controlled","PUBLISHER REVIEW","PASS"),"REVIEW ESCALATION"))))))))</f>
        <v/>
      </c>
      <c r="AG27" s="20">
        <v>1</v>
      </c>
      <c r="AH27" s="20"/>
      <c r="AI27" s="28" t="str">
        <f t="shared" si="2"/>
        <v/>
      </c>
      <c r="AJ27" s="28" t="str">
        <f>IF(COUNTA($F27:$O27)=0,"",IF($T27="Publisher-Controlled",IF($AT27="READY FOR REVIEW",IF(2&lt;=$AG27,G27,AI27*(1+'Escalation Inputs'!$D$3)),""),G27))</f>
        <v/>
      </c>
      <c r="AK27" s="28" t="str">
        <f>IF(COUNTA($F27:$O27)=0,"",IF($T27="Publisher-Controlled",IF($AT27="READY FOR REVIEW",IF(3&lt;=$AG27,H27,AJ27*(1+'Escalation Inputs'!$D$4)),""),H27))</f>
        <v/>
      </c>
      <c r="AL27" s="28" t="str">
        <f>IF(COUNTA($F27:$O27)=0,"",IF($T27="Publisher-Controlled",IF($AT27="READY FOR REVIEW",IF(4&lt;=$AG27,I27,AK27*(1+'Escalation Inputs'!$D$5)),""),I27))</f>
        <v/>
      </c>
      <c r="AM27" s="28" t="str">
        <f>IF(COUNTA($F27:$O27)=0,"",IF($T27="Publisher-Controlled",IF($AT27="READY FOR REVIEW",IF(5&lt;=$AG27,J27,AL27*(1+'Escalation Inputs'!$D$6)),""),J27))</f>
        <v/>
      </c>
      <c r="AN27" s="28" t="str">
        <f>IF(COUNTA($F27:$O27)=0,"",IF($T27="Publisher-Controlled",IF($AT27="READY FOR REVIEW",IF(6&lt;=$AG27,K27,AM27*(1+'Escalation Inputs'!$D$7)),""),K27))</f>
        <v/>
      </c>
      <c r="AO27" s="28" t="str">
        <f>IF(COUNTA($F27:$O27)=0,"",IF($T27="Publisher-Controlled",IF($AT27="READY FOR REVIEW",IF(7&lt;=$AG27,L27,AN27*(1+'Escalation Inputs'!$D$8)),""),L27))</f>
        <v/>
      </c>
      <c r="AP27" s="28" t="str">
        <f>IF(COUNTA($F27:$O27)=0,"",IF($T27="Publisher-Controlled",IF($AT27="READY FOR REVIEW",IF(8&lt;=$AG27,M27,AO27*(1+'Escalation Inputs'!$D$9)),""),M27))</f>
        <v/>
      </c>
      <c r="AQ27" s="28" t="str">
        <f>IF(COUNTA($F27:$O27)=0,"",IF($T27="Publisher-Controlled",IF($AT27="READY FOR REVIEW",IF(9&lt;=$AG27,N27,AP27*(1+'Escalation Inputs'!$D$10)),""),N27))</f>
        <v/>
      </c>
      <c r="AR27" s="28" t="str">
        <f>IF(COUNTA($F27:$O27)=0,"",IF($T27="Publisher-Controlled",IF($AT27="READY FOR REVIEW",IF(10&lt;=$AG27,O27,AQ27*(1+'Escalation Inputs'!$D$11)),""),O27))</f>
        <v/>
      </c>
      <c r="AS27" s="28" t="str">
        <f t="shared" si="3"/>
        <v/>
      </c>
      <c r="AT27" s="20" t="str">
        <f>IF(COUNTA(F27:O27)=0,"",IF($T27&lt;&gt;"Publisher-Controlled","AS SUBMITTED",IF(OR(NOT(ISNUMBER(AG27)),AG27&lt;1,AG27&gt;10,AG27&lt;&gt;INT(AG27)),"REVIEW BINDING YEAR",IF(OR(COUNT(F27:O27)&lt;&gt;10,F27&lt;=0),"REVIEW PUBLISHER BASE / PRICES",IF(AND(AG27&gt;1,LEN(TRIM(AH27))=0),"REVIEW BINDING EVIDENCE",IF(COUNT('Escalation Inputs'!$D$3:$D$11)&lt;&gt;9,"REVIEW PUBLISHER ASSUMPTION","READY FOR REVIEW"))))))</f>
        <v/>
      </c>
    </row>
    <row r="28" spans="1:46" x14ac:dyDescent="0.55000000000000004">
      <c r="A28" s="44"/>
      <c r="B28" s="9"/>
      <c r="C28" s="9"/>
      <c r="D28" s="9"/>
      <c r="E28" s="10"/>
      <c r="F28" s="10"/>
      <c r="G28" s="10"/>
      <c r="H28" s="10"/>
      <c r="I28" s="10"/>
      <c r="J28" s="27"/>
      <c r="K28" s="28"/>
      <c r="L28" s="28"/>
      <c r="M28" s="28"/>
      <c r="N28" s="28"/>
      <c r="O28" s="28"/>
      <c r="P28" s="28">
        <f t="shared" si="0"/>
        <v>0</v>
      </c>
      <c r="Q28" s="20"/>
      <c r="R28" s="20"/>
      <c r="S28" s="20"/>
      <c r="T28" s="20"/>
      <c r="U28" s="20"/>
      <c r="V28" s="20"/>
      <c r="W28" s="21" t="str">
        <f t="shared" si="4"/>
        <v/>
      </c>
      <c r="X28" s="21" t="str">
        <f t="shared" si="5"/>
        <v/>
      </c>
      <c r="Y28" s="21" t="str">
        <f t="shared" si="6"/>
        <v/>
      </c>
      <c r="Z28" s="21" t="str">
        <f t="shared" si="7"/>
        <v/>
      </c>
      <c r="AA28" s="21" t="str">
        <f t="shared" si="8"/>
        <v/>
      </c>
      <c r="AB28" s="21" t="str">
        <f t="shared" si="9"/>
        <v/>
      </c>
      <c r="AC28" s="21" t="str">
        <f t="shared" si="10"/>
        <v/>
      </c>
      <c r="AD28" s="21" t="str">
        <f t="shared" si="11"/>
        <v/>
      </c>
      <c r="AE28" s="21" t="str">
        <f t="shared" si="12"/>
        <v/>
      </c>
      <c r="AF28" s="20" t="str">
        <f>IF(COUNTA(B28:O28)=0,"",IF(OR($A28="",COUNTIF('10-Year TCO Summary'!$A$3:$A$15,$A28)=0),"REVIEW CATEGORY",IF(NOT(OR($T28="Vendor-Controlled",$T28="Publisher-Controlled",$T28="One-Time / Nonrecurring",$T28="Other / Explain")),"REVIEW COST STATUS",IF(OR(COUNT(F28:O28)&lt;&gt;10,COUNTIF(F28:O28,"&lt;0")&gt;0),"REVIEW ANNUAL PRICES",IF($T28="Other / Explain","REVIEW COST STATUS",IF($T28="One-Time / Nonrecurring","PASS",IF(AND($T28="Vendor-Controlled",COUNT('Escalation Inputs'!$B$3:$B$11)&lt;&gt;9),"REVIEW CPI INPUTS",IF(AND(OR(W28="",W28&lt;=IF($T28="Publisher-Controlled",'Escalation Inputs'!$D$3,'Escalation Inputs'!$C$3)+0.000001),OR(X28="",X28&lt;=IF($T28="Publisher-Controlled",'Escalation Inputs'!$D$4,'Escalation Inputs'!$C$4)+0.000001),OR(Y28="",Y28&lt;=IF($T28="Publisher-Controlled",'Escalation Inputs'!$D$5,'Escalation Inputs'!$C$5)+0.000001),OR(Z28="",Z28&lt;=IF($T28="Publisher-Controlled",'Escalation Inputs'!$D$6,'Escalation Inputs'!$C$6)+0.000001),OR(AA28="",AA28&lt;=IF($T28="Publisher-Controlled",'Escalation Inputs'!$D$7,'Escalation Inputs'!$C$7)+0.000001),OR(AB28="",AB28&lt;=IF($T28="Publisher-Controlled",'Escalation Inputs'!$D$8,'Escalation Inputs'!$C$8)+0.000001),OR(AC28="",AC28&lt;=IF($T28="Publisher-Controlled",'Escalation Inputs'!$D$9,'Escalation Inputs'!$C$9)+0.000001),OR(AD28="",AD28&lt;=IF($T28="Publisher-Controlled",'Escalation Inputs'!$D$10,'Escalation Inputs'!$C$10)+0.000001),OR(AE28="",AE28&lt;=IF($T28="Publisher-Controlled",'Escalation Inputs'!$D$11,'Escalation Inputs'!$C$11)+0.000001)),IF($T28="Publisher-Controlled","PUBLISHER REVIEW","PASS"),"REVIEW ESCALATION"))))))))</f>
        <v/>
      </c>
      <c r="AG28" s="20">
        <v>1</v>
      </c>
      <c r="AH28" s="20"/>
      <c r="AI28" s="28" t="str">
        <f t="shared" si="2"/>
        <v/>
      </c>
      <c r="AJ28" s="28" t="str">
        <f>IF(COUNTA($F28:$O28)=0,"",IF($T28="Publisher-Controlled",IF($AT28="READY FOR REVIEW",IF(2&lt;=$AG28,G28,AI28*(1+'Escalation Inputs'!$D$3)),""),G28))</f>
        <v/>
      </c>
      <c r="AK28" s="28" t="str">
        <f>IF(COUNTA($F28:$O28)=0,"",IF($T28="Publisher-Controlled",IF($AT28="READY FOR REVIEW",IF(3&lt;=$AG28,H28,AJ28*(1+'Escalation Inputs'!$D$4)),""),H28))</f>
        <v/>
      </c>
      <c r="AL28" s="28" t="str">
        <f>IF(COUNTA($F28:$O28)=0,"",IF($T28="Publisher-Controlled",IF($AT28="READY FOR REVIEW",IF(4&lt;=$AG28,I28,AK28*(1+'Escalation Inputs'!$D$5)),""),I28))</f>
        <v/>
      </c>
      <c r="AM28" s="28" t="str">
        <f>IF(COUNTA($F28:$O28)=0,"",IF($T28="Publisher-Controlled",IF($AT28="READY FOR REVIEW",IF(5&lt;=$AG28,J28,AL28*(1+'Escalation Inputs'!$D$6)),""),J28))</f>
        <v/>
      </c>
      <c r="AN28" s="28" t="str">
        <f>IF(COUNTA($F28:$O28)=0,"",IF($T28="Publisher-Controlled",IF($AT28="READY FOR REVIEW",IF(6&lt;=$AG28,K28,AM28*(1+'Escalation Inputs'!$D$7)),""),K28))</f>
        <v/>
      </c>
      <c r="AO28" s="28" t="str">
        <f>IF(COUNTA($F28:$O28)=0,"",IF($T28="Publisher-Controlled",IF($AT28="READY FOR REVIEW",IF(7&lt;=$AG28,L28,AN28*(1+'Escalation Inputs'!$D$8)),""),L28))</f>
        <v/>
      </c>
      <c r="AP28" s="28" t="str">
        <f>IF(COUNTA($F28:$O28)=0,"",IF($T28="Publisher-Controlled",IF($AT28="READY FOR REVIEW",IF(8&lt;=$AG28,M28,AO28*(1+'Escalation Inputs'!$D$9)),""),M28))</f>
        <v/>
      </c>
      <c r="AQ28" s="28" t="str">
        <f>IF(COUNTA($F28:$O28)=0,"",IF($T28="Publisher-Controlled",IF($AT28="READY FOR REVIEW",IF(9&lt;=$AG28,N28,AP28*(1+'Escalation Inputs'!$D$10)),""),N28))</f>
        <v/>
      </c>
      <c r="AR28" s="28" t="str">
        <f>IF(COUNTA($F28:$O28)=0,"",IF($T28="Publisher-Controlled",IF($AT28="READY FOR REVIEW",IF(10&lt;=$AG28,O28,AQ28*(1+'Escalation Inputs'!$D$11)),""),O28))</f>
        <v/>
      </c>
      <c r="AS28" s="28" t="str">
        <f t="shared" si="3"/>
        <v/>
      </c>
      <c r="AT28" s="20" t="str">
        <f>IF(COUNTA(F28:O28)=0,"",IF($T28&lt;&gt;"Publisher-Controlled","AS SUBMITTED",IF(OR(NOT(ISNUMBER(AG28)),AG28&lt;1,AG28&gt;10,AG28&lt;&gt;INT(AG28)),"REVIEW BINDING YEAR",IF(OR(COUNT(F28:O28)&lt;&gt;10,F28&lt;=0),"REVIEW PUBLISHER BASE / PRICES",IF(AND(AG28&gt;1,LEN(TRIM(AH28))=0),"REVIEW BINDING EVIDENCE",IF(COUNT('Escalation Inputs'!$D$3:$D$11)&lt;&gt;9,"REVIEW PUBLISHER ASSUMPTION","READY FOR REVIEW"))))))</f>
        <v/>
      </c>
    </row>
    <row r="29" spans="1:46" x14ac:dyDescent="0.55000000000000004">
      <c r="A29" s="44"/>
      <c r="B29" s="9"/>
      <c r="C29" s="9"/>
      <c r="D29" s="9"/>
      <c r="E29" s="10"/>
      <c r="F29" s="10"/>
      <c r="G29" s="10"/>
      <c r="H29" s="10"/>
      <c r="I29" s="10"/>
      <c r="J29" s="27"/>
      <c r="K29" s="28"/>
      <c r="L29" s="28"/>
      <c r="M29" s="28"/>
      <c r="N29" s="28"/>
      <c r="O29" s="28"/>
      <c r="P29" s="28">
        <f t="shared" si="0"/>
        <v>0</v>
      </c>
      <c r="Q29" s="20"/>
      <c r="R29" s="20"/>
      <c r="S29" s="20"/>
      <c r="T29" s="20"/>
      <c r="U29" s="20"/>
      <c r="V29" s="20"/>
      <c r="W29" s="21" t="str">
        <f t="shared" si="4"/>
        <v/>
      </c>
      <c r="X29" s="21" t="str">
        <f t="shared" si="5"/>
        <v/>
      </c>
      <c r="Y29" s="21" t="str">
        <f t="shared" si="6"/>
        <v/>
      </c>
      <c r="Z29" s="21" t="str">
        <f t="shared" si="7"/>
        <v/>
      </c>
      <c r="AA29" s="21" t="str">
        <f t="shared" si="8"/>
        <v/>
      </c>
      <c r="AB29" s="21" t="str">
        <f t="shared" si="9"/>
        <v/>
      </c>
      <c r="AC29" s="21" t="str">
        <f t="shared" si="10"/>
        <v/>
      </c>
      <c r="AD29" s="21" t="str">
        <f t="shared" si="11"/>
        <v/>
      </c>
      <c r="AE29" s="21" t="str">
        <f t="shared" si="12"/>
        <v/>
      </c>
      <c r="AF29" s="20" t="str">
        <f>IF(COUNTA(B29:O29)=0,"",IF(OR($A29="",COUNTIF('10-Year TCO Summary'!$A$3:$A$15,$A29)=0),"REVIEW CATEGORY",IF(NOT(OR($T29="Vendor-Controlled",$T29="Publisher-Controlled",$T29="One-Time / Nonrecurring",$T29="Other / Explain")),"REVIEW COST STATUS",IF(OR(COUNT(F29:O29)&lt;&gt;10,COUNTIF(F29:O29,"&lt;0")&gt;0),"REVIEW ANNUAL PRICES",IF($T29="Other / Explain","REVIEW COST STATUS",IF($T29="One-Time / Nonrecurring","PASS",IF(AND($T29="Vendor-Controlled",COUNT('Escalation Inputs'!$B$3:$B$11)&lt;&gt;9),"REVIEW CPI INPUTS",IF(AND(OR(W29="",W29&lt;=IF($T29="Publisher-Controlled",'Escalation Inputs'!$D$3,'Escalation Inputs'!$C$3)+0.000001),OR(X29="",X29&lt;=IF($T29="Publisher-Controlled",'Escalation Inputs'!$D$4,'Escalation Inputs'!$C$4)+0.000001),OR(Y29="",Y29&lt;=IF($T29="Publisher-Controlled",'Escalation Inputs'!$D$5,'Escalation Inputs'!$C$5)+0.000001),OR(Z29="",Z29&lt;=IF($T29="Publisher-Controlled",'Escalation Inputs'!$D$6,'Escalation Inputs'!$C$6)+0.000001),OR(AA29="",AA29&lt;=IF($T29="Publisher-Controlled",'Escalation Inputs'!$D$7,'Escalation Inputs'!$C$7)+0.000001),OR(AB29="",AB29&lt;=IF($T29="Publisher-Controlled",'Escalation Inputs'!$D$8,'Escalation Inputs'!$C$8)+0.000001),OR(AC29="",AC29&lt;=IF($T29="Publisher-Controlled",'Escalation Inputs'!$D$9,'Escalation Inputs'!$C$9)+0.000001),OR(AD29="",AD29&lt;=IF($T29="Publisher-Controlled",'Escalation Inputs'!$D$10,'Escalation Inputs'!$C$10)+0.000001),OR(AE29="",AE29&lt;=IF($T29="Publisher-Controlled",'Escalation Inputs'!$D$11,'Escalation Inputs'!$C$11)+0.000001)),IF($T29="Publisher-Controlled","PUBLISHER REVIEW","PASS"),"REVIEW ESCALATION"))))))))</f>
        <v/>
      </c>
      <c r="AG29" s="20">
        <v>1</v>
      </c>
      <c r="AH29" s="20"/>
      <c r="AI29" s="28" t="str">
        <f t="shared" si="2"/>
        <v/>
      </c>
      <c r="AJ29" s="28" t="str">
        <f>IF(COUNTA($F29:$O29)=0,"",IF($T29="Publisher-Controlled",IF($AT29="READY FOR REVIEW",IF(2&lt;=$AG29,G29,AI29*(1+'Escalation Inputs'!$D$3)),""),G29))</f>
        <v/>
      </c>
      <c r="AK29" s="28" t="str">
        <f>IF(COUNTA($F29:$O29)=0,"",IF($T29="Publisher-Controlled",IF($AT29="READY FOR REVIEW",IF(3&lt;=$AG29,H29,AJ29*(1+'Escalation Inputs'!$D$4)),""),H29))</f>
        <v/>
      </c>
      <c r="AL29" s="28" t="str">
        <f>IF(COUNTA($F29:$O29)=0,"",IF($T29="Publisher-Controlled",IF($AT29="READY FOR REVIEW",IF(4&lt;=$AG29,I29,AK29*(1+'Escalation Inputs'!$D$5)),""),I29))</f>
        <v/>
      </c>
      <c r="AM29" s="28" t="str">
        <f>IF(COUNTA($F29:$O29)=0,"",IF($T29="Publisher-Controlled",IF($AT29="READY FOR REVIEW",IF(5&lt;=$AG29,J29,AL29*(1+'Escalation Inputs'!$D$6)),""),J29))</f>
        <v/>
      </c>
      <c r="AN29" s="28" t="str">
        <f>IF(COUNTA($F29:$O29)=0,"",IF($T29="Publisher-Controlled",IF($AT29="READY FOR REVIEW",IF(6&lt;=$AG29,K29,AM29*(1+'Escalation Inputs'!$D$7)),""),K29))</f>
        <v/>
      </c>
      <c r="AO29" s="28" t="str">
        <f>IF(COUNTA($F29:$O29)=0,"",IF($T29="Publisher-Controlled",IF($AT29="READY FOR REVIEW",IF(7&lt;=$AG29,L29,AN29*(1+'Escalation Inputs'!$D$8)),""),L29))</f>
        <v/>
      </c>
      <c r="AP29" s="28" t="str">
        <f>IF(COUNTA($F29:$O29)=0,"",IF($T29="Publisher-Controlled",IF($AT29="READY FOR REVIEW",IF(8&lt;=$AG29,M29,AO29*(1+'Escalation Inputs'!$D$9)),""),M29))</f>
        <v/>
      </c>
      <c r="AQ29" s="28" t="str">
        <f>IF(COUNTA($F29:$O29)=0,"",IF($T29="Publisher-Controlled",IF($AT29="READY FOR REVIEW",IF(9&lt;=$AG29,N29,AP29*(1+'Escalation Inputs'!$D$10)),""),N29))</f>
        <v/>
      </c>
      <c r="AR29" s="28" t="str">
        <f>IF(COUNTA($F29:$O29)=0,"",IF($T29="Publisher-Controlled",IF($AT29="READY FOR REVIEW",IF(10&lt;=$AG29,O29,AQ29*(1+'Escalation Inputs'!$D$11)),""),O29))</f>
        <v/>
      </c>
      <c r="AS29" s="28" t="str">
        <f t="shared" si="3"/>
        <v/>
      </c>
      <c r="AT29" s="20" t="str">
        <f>IF(COUNTA(F29:O29)=0,"",IF($T29&lt;&gt;"Publisher-Controlled","AS SUBMITTED",IF(OR(NOT(ISNUMBER(AG29)),AG29&lt;1,AG29&gt;10,AG29&lt;&gt;INT(AG29)),"REVIEW BINDING YEAR",IF(OR(COUNT(F29:O29)&lt;&gt;10,F29&lt;=0),"REVIEW PUBLISHER BASE / PRICES",IF(AND(AG29&gt;1,LEN(TRIM(AH29))=0),"REVIEW BINDING EVIDENCE",IF(COUNT('Escalation Inputs'!$D$3:$D$11)&lt;&gt;9,"REVIEW PUBLISHER ASSUMPTION","READY FOR REVIEW"))))))</f>
        <v/>
      </c>
    </row>
    <row r="30" spans="1:46" x14ac:dyDescent="0.55000000000000004">
      <c r="A30" s="44"/>
      <c r="B30" s="9"/>
      <c r="C30" s="9"/>
      <c r="D30" s="9"/>
      <c r="E30" s="10"/>
      <c r="F30" s="10"/>
      <c r="G30" s="10"/>
      <c r="H30" s="10"/>
      <c r="I30" s="10"/>
      <c r="J30" s="27"/>
      <c r="K30" s="28"/>
      <c r="L30" s="28"/>
      <c r="M30" s="28"/>
      <c r="N30" s="28"/>
      <c r="O30" s="28"/>
      <c r="P30" s="28">
        <f t="shared" si="0"/>
        <v>0</v>
      </c>
      <c r="Q30" s="20"/>
      <c r="R30" s="20"/>
      <c r="S30" s="20"/>
      <c r="T30" s="20"/>
      <c r="U30" s="20"/>
      <c r="V30" s="20"/>
      <c r="W30" s="21" t="str">
        <f t="shared" si="4"/>
        <v/>
      </c>
      <c r="X30" s="21" t="str">
        <f t="shared" si="5"/>
        <v/>
      </c>
      <c r="Y30" s="21" t="str">
        <f t="shared" si="6"/>
        <v/>
      </c>
      <c r="Z30" s="21" t="str">
        <f t="shared" si="7"/>
        <v/>
      </c>
      <c r="AA30" s="21" t="str">
        <f t="shared" si="8"/>
        <v/>
      </c>
      <c r="AB30" s="21" t="str">
        <f t="shared" si="9"/>
        <v/>
      </c>
      <c r="AC30" s="21" t="str">
        <f t="shared" si="10"/>
        <v/>
      </c>
      <c r="AD30" s="21" t="str">
        <f t="shared" si="11"/>
        <v/>
      </c>
      <c r="AE30" s="21" t="str">
        <f t="shared" si="12"/>
        <v/>
      </c>
      <c r="AF30" s="20" t="str">
        <f>IF(COUNTA(B30:O30)=0,"",IF(OR($A30="",COUNTIF('10-Year TCO Summary'!$A$3:$A$15,$A30)=0),"REVIEW CATEGORY",IF(NOT(OR($T30="Vendor-Controlled",$T30="Publisher-Controlled",$T30="One-Time / Nonrecurring",$T30="Other / Explain")),"REVIEW COST STATUS",IF(OR(COUNT(F30:O30)&lt;&gt;10,COUNTIF(F30:O30,"&lt;0")&gt;0),"REVIEW ANNUAL PRICES",IF($T30="Other / Explain","REVIEW COST STATUS",IF($T30="One-Time / Nonrecurring","PASS",IF(AND($T30="Vendor-Controlled",COUNT('Escalation Inputs'!$B$3:$B$11)&lt;&gt;9),"REVIEW CPI INPUTS",IF(AND(OR(W30="",W30&lt;=IF($T30="Publisher-Controlled",'Escalation Inputs'!$D$3,'Escalation Inputs'!$C$3)+0.000001),OR(X30="",X30&lt;=IF($T30="Publisher-Controlled",'Escalation Inputs'!$D$4,'Escalation Inputs'!$C$4)+0.000001),OR(Y30="",Y30&lt;=IF($T30="Publisher-Controlled",'Escalation Inputs'!$D$5,'Escalation Inputs'!$C$5)+0.000001),OR(Z30="",Z30&lt;=IF($T30="Publisher-Controlled",'Escalation Inputs'!$D$6,'Escalation Inputs'!$C$6)+0.000001),OR(AA30="",AA30&lt;=IF($T30="Publisher-Controlled",'Escalation Inputs'!$D$7,'Escalation Inputs'!$C$7)+0.000001),OR(AB30="",AB30&lt;=IF($T30="Publisher-Controlled",'Escalation Inputs'!$D$8,'Escalation Inputs'!$C$8)+0.000001),OR(AC30="",AC30&lt;=IF($T30="Publisher-Controlled",'Escalation Inputs'!$D$9,'Escalation Inputs'!$C$9)+0.000001),OR(AD30="",AD30&lt;=IF($T30="Publisher-Controlled",'Escalation Inputs'!$D$10,'Escalation Inputs'!$C$10)+0.000001),OR(AE30="",AE30&lt;=IF($T30="Publisher-Controlled",'Escalation Inputs'!$D$11,'Escalation Inputs'!$C$11)+0.000001)),IF($T30="Publisher-Controlled","PUBLISHER REVIEW","PASS"),"REVIEW ESCALATION"))))))))</f>
        <v/>
      </c>
      <c r="AG30" s="20">
        <v>1</v>
      </c>
      <c r="AH30" s="20"/>
      <c r="AI30" s="28" t="str">
        <f t="shared" si="2"/>
        <v/>
      </c>
      <c r="AJ30" s="28" t="str">
        <f>IF(COUNTA($F30:$O30)=0,"",IF($T30="Publisher-Controlled",IF($AT30="READY FOR REVIEW",IF(2&lt;=$AG30,G30,AI30*(1+'Escalation Inputs'!$D$3)),""),G30))</f>
        <v/>
      </c>
      <c r="AK30" s="28" t="str">
        <f>IF(COUNTA($F30:$O30)=0,"",IF($T30="Publisher-Controlled",IF($AT30="READY FOR REVIEW",IF(3&lt;=$AG30,H30,AJ30*(1+'Escalation Inputs'!$D$4)),""),H30))</f>
        <v/>
      </c>
      <c r="AL30" s="28" t="str">
        <f>IF(COUNTA($F30:$O30)=0,"",IF($T30="Publisher-Controlled",IF($AT30="READY FOR REVIEW",IF(4&lt;=$AG30,I30,AK30*(1+'Escalation Inputs'!$D$5)),""),I30))</f>
        <v/>
      </c>
      <c r="AM30" s="28" t="str">
        <f>IF(COUNTA($F30:$O30)=0,"",IF($T30="Publisher-Controlled",IF($AT30="READY FOR REVIEW",IF(5&lt;=$AG30,J30,AL30*(1+'Escalation Inputs'!$D$6)),""),J30))</f>
        <v/>
      </c>
      <c r="AN30" s="28" t="str">
        <f>IF(COUNTA($F30:$O30)=0,"",IF($T30="Publisher-Controlled",IF($AT30="READY FOR REVIEW",IF(6&lt;=$AG30,K30,AM30*(1+'Escalation Inputs'!$D$7)),""),K30))</f>
        <v/>
      </c>
      <c r="AO30" s="28" t="str">
        <f>IF(COUNTA($F30:$O30)=0,"",IF($T30="Publisher-Controlled",IF($AT30="READY FOR REVIEW",IF(7&lt;=$AG30,L30,AN30*(1+'Escalation Inputs'!$D$8)),""),L30))</f>
        <v/>
      </c>
      <c r="AP30" s="28" t="str">
        <f>IF(COUNTA($F30:$O30)=0,"",IF($T30="Publisher-Controlled",IF($AT30="READY FOR REVIEW",IF(8&lt;=$AG30,M30,AO30*(1+'Escalation Inputs'!$D$9)),""),M30))</f>
        <v/>
      </c>
      <c r="AQ30" s="28" t="str">
        <f>IF(COUNTA($F30:$O30)=0,"",IF($T30="Publisher-Controlled",IF($AT30="READY FOR REVIEW",IF(9&lt;=$AG30,N30,AP30*(1+'Escalation Inputs'!$D$10)),""),N30))</f>
        <v/>
      </c>
      <c r="AR30" s="28" t="str">
        <f>IF(COUNTA($F30:$O30)=0,"",IF($T30="Publisher-Controlled",IF($AT30="READY FOR REVIEW",IF(10&lt;=$AG30,O30,AQ30*(1+'Escalation Inputs'!$D$11)),""),O30))</f>
        <v/>
      </c>
      <c r="AS30" s="28" t="str">
        <f t="shared" si="3"/>
        <v/>
      </c>
      <c r="AT30" s="20" t="str">
        <f>IF(COUNTA(F30:O30)=0,"",IF($T30&lt;&gt;"Publisher-Controlled","AS SUBMITTED",IF(OR(NOT(ISNUMBER(AG30)),AG30&lt;1,AG30&gt;10,AG30&lt;&gt;INT(AG30)),"REVIEW BINDING YEAR",IF(OR(COUNT(F30:O30)&lt;&gt;10,F30&lt;=0),"REVIEW PUBLISHER BASE / PRICES",IF(AND(AG30&gt;1,LEN(TRIM(AH30))=0),"REVIEW BINDING EVIDENCE",IF(COUNT('Escalation Inputs'!$D$3:$D$11)&lt;&gt;9,"REVIEW PUBLISHER ASSUMPTION","READY FOR REVIEW"))))))</f>
        <v/>
      </c>
    </row>
    <row r="31" spans="1:46" x14ac:dyDescent="0.55000000000000004">
      <c r="A31" s="44"/>
      <c r="B31" s="9"/>
      <c r="C31" s="9"/>
      <c r="D31" s="9"/>
      <c r="E31" s="10"/>
      <c r="F31" s="10"/>
      <c r="G31" s="10"/>
      <c r="H31" s="10"/>
      <c r="I31" s="10"/>
      <c r="J31" s="27"/>
      <c r="K31" s="28"/>
      <c r="L31" s="28"/>
      <c r="M31" s="28"/>
      <c r="N31" s="28"/>
      <c r="O31" s="28"/>
      <c r="P31" s="28">
        <f t="shared" si="0"/>
        <v>0</v>
      </c>
      <c r="Q31" s="20"/>
      <c r="R31" s="20"/>
      <c r="S31" s="20"/>
      <c r="T31" s="20"/>
      <c r="U31" s="20"/>
      <c r="V31" s="20"/>
      <c r="W31" s="21" t="str">
        <f t="shared" si="4"/>
        <v/>
      </c>
      <c r="X31" s="21" t="str">
        <f t="shared" si="5"/>
        <v/>
      </c>
      <c r="Y31" s="21" t="str">
        <f t="shared" si="6"/>
        <v/>
      </c>
      <c r="Z31" s="21" t="str">
        <f t="shared" si="7"/>
        <v/>
      </c>
      <c r="AA31" s="21" t="str">
        <f t="shared" si="8"/>
        <v/>
      </c>
      <c r="AB31" s="21" t="str">
        <f t="shared" si="9"/>
        <v/>
      </c>
      <c r="AC31" s="21" t="str">
        <f t="shared" si="10"/>
        <v/>
      </c>
      <c r="AD31" s="21" t="str">
        <f t="shared" si="11"/>
        <v/>
      </c>
      <c r="AE31" s="21" t="str">
        <f t="shared" si="12"/>
        <v/>
      </c>
      <c r="AF31" s="20" t="str">
        <f>IF(COUNTA(B31:O31)=0,"",IF(OR($A31="",COUNTIF('10-Year TCO Summary'!$A$3:$A$15,$A31)=0),"REVIEW CATEGORY",IF(NOT(OR($T31="Vendor-Controlled",$T31="Publisher-Controlled",$T31="One-Time / Nonrecurring",$T31="Other / Explain")),"REVIEW COST STATUS",IF(OR(COUNT(F31:O31)&lt;&gt;10,COUNTIF(F31:O31,"&lt;0")&gt;0),"REVIEW ANNUAL PRICES",IF($T31="Other / Explain","REVIEW COST STATUS",IF($T31="One-Time / Nonrecurring","PASS",IF(AND($T31="Vendor-Controlled",COUNT('Escalation Inputs'!$B$3:$B$11)&lt;&gt;9),"REVIEW CPI INPUTS",IF(AND(OR(W31="",W31&lt;=IF($T31="Publisher-Controlled",'Escalation Inputs'!$D$3,'Escalation Inputs'!$C$3)+0.000001),OR(X31="",X31&lt;=IF($T31="Publisher-Controlled",'Escalation Inputs'!$D$4,'Escalation Inputs'!$C$4)+0.000001),OR(Y31="",Y31&lt;=IF($T31="Publisher-Controlled",'Escalation Inputs'!$D$5,'Escalation Inputs'!$C$5)+0.000001),OR(Z31="",Z31&lt;=IF($T31="Publisher-Controlled",'Escalation Inputs'!$D$6,'Escalation Inputs'!$C$6)+0.000001),OR(AA31="",AA31&lt;=IF($T31="Publisher-Controlled",'Escalation Inputs'!$D$7,'Escalation Inputs'!$C$7)+0.000001),OR(AB31="",AB31&lt;=IF($T31="Publisher-Controlled",'Escalation Inputs'!$D$8,'Escalation Inputs'!$C$8)+0.000001),OR(AC31="",AC31&lt;=IF($T31="Publisher-Controlled",'Escalation Inputs'!$D$9,'Escalation Inputs'!$C$9)+0.000001),OR(AD31="",AD31&lt;=IF($T31="Publisher-Controlled",'Escalation Inputs'!$D$10,'Escalation Inputs'!$C$10)+0.000001),OR(AE31="",AE31&lt;=IF($T31="Publisher-Controlled",'Escalation Inputs'!$D$11,'Escalation Inputs'!$C$11)+0.000001)),IF($T31="Publisher-Controlled","PUBLISHER REVIEW","PASS"),"REVIEW ESCALATION"))))))))</f>
        <v/>
      </c>
      <c r="AG31" s="20">
        <v>1</v>
      </c>
      <c r="AH31" s="20"/>
      <c r="AI31" s="28" t="str">
        <f t="shared" si="2"/>
        <v/>
      </c>
      <c r="AJ31" s="28" t="str">
        <f>IF(COUNTA($F31:$O31)=0,"",IF($T31="Publisher-Controlled",IF($AT31="READY FOR REVIEW",IF(2&lt;=$AG31,G31,AI31*(1+'Escalation Inputs'!$D$3)),""),G31))</f>
        <v/>
      </c>
      <c r="AK31" s="28" t="str">
        <f>IF(COUNTA($F31:$O31)=0,"",IF($T31="Publisher-Controlled",IF($AT31="READY FOR REVIEW",IF(3&lt;=$AG31,H31,AJ31*(1+'Escalation Inputs'!$D$4)),""),H31))</f>
        <v/>
      </c>
      <c r="AL31" s="28" t="str">
        <f>IF(COUNTA($F31:$O31)=0,"",IF($T31="Publisher-Controlled",IF($AT31="READY FOR REVIEW",IF(4&lt;=$AG31,I31,AK31*(1+'Escalation Inputs'!$D$5)),""),I31))</f>
        <v/>
      </c>
      <c r="AM31" s="28" t="str">
        <f>IF(COUNTA($F31:$O31)=0,"",IF($T31="Publisher-Controlled",IF($AT31="READY FOR REVIEW",IF(5&lt;=$AG31,J31,AL31*(1+'Escalation Inputs'!$D$6)),""),J31))</f>
        <v/>
      </c>
      <c r="AN31" s="28" t="str">
        <f>IF(COUNTA($F31:$O31)=0,"",IF($T31="Publisher-Controlled",IF($AT31="READY FOR REVIEW",IF(6&lt;=$AG31,K31,AM31*(1+'Escalation Inputs'!$D$7)),""),K31))</f>
        <v/>
      </c>
      <c r="AO31" s="28" t="str">
        <f>IF(COUNTA($F31:$O31)=0,"",IF($T31="Publisher-Controlled",IF($AT31="READY FOR REVIEW",IF(7&lt;=$AG31,L31,AN31*(1+'Escalation Inputs'!$D$8)),""),L31))</f>
        <v/>
      </c>
      <c r="AP31" s="28" t="str">
        <f>IF(COUNTA($F31:$O31)=0,"",IF($T31="Publisher-Controlled",IF($AT31="READY FOR REVIEW",IF(8&lt;=$AG31,M31,AO31*(1+'Escalation Inputs'!$D$9)),""),M31))</f>
        <v/>
      </c>
      <c r="AQ31" s="28" t="str">
        <f>IF(COUNTA($F31:$O31)=0,"",IF($T31="Publisher-Controlled",IF($AT31="READY FOR REVIEW",IF(9&lt;=$AG31,N31,AP31*(1+'Escalation Inputs'!$D$10)),""),N31))</f>
        <v/>
      </c>
      <c r="AR31" s="28" t="str">
        <f>IF(COUNTA($F31:$O31)=0,"",IF($T31="Publisher-Controlled",IF($AT31="READY FOR REVIEW",IF(10&lt;=$AG31,O31,AQ31*(1+'Escalation Inputs'!$D$11)),""),O31))</f>
        <v/>
      </c>
      <c r="AS31" s="28" t="str">
        <f t="shared" si="3"/>
        <v/>
      </c>
      <c r="AT31" s="20" t="str">
        <f>IF(COUNTA(F31:O31)=0,"",IF($T31&lt;&gt;"Publisher-Controlled","AS SUBMITTED",IF(OR(NOT(ISNUMBER(AG31)),AG31&lt;1,AG31&gt;10,AG31&lt;&gt;INT(AG31)),"REVIEW BINDING YEAR",IF(OR(COUNT(F31:O31)&lt;&gt;10,F31&lt;=0),"REVIEW PUBLISHER BASE / PRICES",IF(AND(AG31&gt;1,LEN(TRIM(AH31))=0),"REVIEW BINDING EVIDENCE",IF(COUNT('Escalation Inputs'!$D$3:$D$11)&lt;&gt;9,"REVIEW PUBLISHER ASSUMPTION","READY FOR REVIEW"))))))</f>
        <v/>
      </c>
    </row>
    <row r="32" spans="1:46" x14ac:dyDescent="0.55000000000000004">
      <c r="A32" s="44"/>
      <c r="B32" s="9"/>
      <c r="C32" s="9"/>
      <c r="D32" s="9"/>
      <c r="E32" s="10"/>
      <c r="F32" s="10"/>
      <c r="G32" s="10"/>
      <c r="H32" s="10"/>
      <c r="I32" s="10"/>
      <c r="J32" s="27"/>
      <c r="K32" s="28"/>
      <c r="L32" s="28"/>
      <c r="M32" s="28"/>
      <c r="N32" s="28"/>
      <c r="O32" s="28"/>
      <c r="P32" s="28">
        <f t="shared" si="0"/>
        <v>0</v>
      </c>
      <c r="Q32" s="20"/>
      <c r="R32" s="20"/>
      <c r="S32" s="20"/>
      <c r="T32" s="20"/>
      <c r="U32" s="20"/>
      <c r="V32" s="20"/>
      <c r="W32" s="21" t="str">
        <f t="shared" si="4"/>
        <v/>
      </c>
      <c r="X32" s="21" t="str">
        <f t="shared" si="5"/>
        <v/>
      </c>
      <c r="Y32" s="21" t="str">
        <f t="shared" si="6"/>
        <v/>
      </c>
      <c r="Z32" s="21" t="str">
        <f t="shared" si="7"/>
        <v/>
      </c>
      <c r="AA32" s="21" t="str">
        <f t="shared" si="8"/>
        <v/>
      </c>
      <c r="AB32" s="21" t="str">
        <f t="shared" si="9"/>
        <v/>
      </c>
      <c r="AC32" s="21" t="str">
        <f t="shared" si="10"/>
        <v/>
      </c>
      <c r="AD32" s="21" t="str">
        <f t="shared" si="11"/>
        <v/>
      </c>
      <c r="AE32" s="21" t="str">
        <f t="shared" si="12"/>
        <v/>
      </c>
      <c r="AF32" s="20" t="str">
        <f>IF(COUNTA(B32:O32)=0,"",IF(OR($A32="",COUNTIF('10-Year TCO Summary'!$A$3:$A$15,$A32)=0),"REVIEW CATEGORY",IF(NOT(OR($T32="Vendor-Controlled",$T32="Publisher-Controlled",$T32="One-Time / Nonrecurring",$T32="Other / Explain")),"REVIEW COST STATUS",IF(OR(COUNT(F32:O32)&lt;&gt;10,COUNTIF(F32:O32,"&lt;0")&gt;0),"REVIEW ANNUAL PRICES",IF($T32="Other / Explain","REVIEW COST STATUS",IF($T32="One-Time / Nonrecurring","PASS",IF(AND($T32="Vendor-Controlled",COUNT('Escalation Inputs'!$B$3:$B$11)&lt;&gt;9),"REVIEW CPI INPUTS",IF(AND(OR(W32="",W32&lt;=IF($T32="Publisher-Controlled",'Escalation Inputs'!$D$3,'Escalation Inputs'!$C$3)+0.000001),OR(X32="",X32&lt;=IF($T32="Publisher-Controlled",'Escalation Inputs'!$D$4,'Escalation Inputs'!$C$4)+0.000001),OR(Y32="",Y32&lt;=IF($T32="Publisher-Controlled",'Escalation Inputs'!$D$5,'Escalation Inputs'!$C$5)+0.000001),OR(Z32="",Z32&lt;=IF($T32="Publisher-Controlled",'Escalation Inputs'!$D$6,'Escalation Inputs'!$C$6)+0.000001),OR(AA32="",AA32&lt;=IF($T32="Publisher-Controlled",'Escalation Inputs'!$D$7,'Escalation Inputs'!$C$7)+0.000001),OR(AB32="",AB32&lt;=IF($T32="Publisher-Controlled",'Escalation Inputs'!$D$8,'Escalation Inputs'!$C$8)+0.000001),OR(AC32="",AC32&lt;=IF($T32="Publisher-Controlled",'Escalation Inputs'!$D$9,'Escalation Inputs'!$C$9)+0.000001),OR(AD32="",AD32&lt;=IF($T32="Publisher-Controlled",'Escalation Inputs'!$D$10,'Escalation Inputs'!$C$10)+0.000001),OR(AE32="",AE32&lt;=IF($T32="Publisher-Controlled",'Escalation Inputs'!$D$11,'Escalation Inputs'!$C$11)+0.000001)),IF($T32="Publisher-Controlled","PUBLISHER REVIEW","PASS"),"REVIEW ESCALATION"))))))))</f>
        <v/>
      </c>
      <c r="AG32" s="20">
        <v>1</v>
      </c>
      <c r="AH32" s="20"/>
      <c r="AI32" s="28" t="str">
        <f t="shared" si="2"/>
        <v/>
      </c>
      <c r="AJ32" s="28" t="str">
        <f>IF(COUNTA($F32:$O32)=0,"",IF($T32="Publisher-Controlled",IF($AT32="READY FOR REVIEW",IF(2&lt;=$AG32,G32,AI32*(1+'Escalation Inputs'!$D$3)),""),G32))</f>
        <v/>
      </c>
      <c r="AK32" s="28" t="str">
        <f>IF(COUNTA($F32:$O32)=0,"",IF($T32="Publisher-Controlled",IF($AT32="READY FOR REVIEW",IF(3&lt;=$AG32,H32,AJ32*(1+'Escalation Inputs'!$D$4)),""),H32))</f>
        <v/>
      </c>
      <c r="AL32" s="28" t="str">
        <f>IF(COUNTA($F32:$O32)=0,"",IF($T32="Publisher-Controlled",IF($AT32="READY FOR REVIEW",IF(4&lt;=$AG32,I32,AK32*(1+'Escalation Inputs'!$D$5)),""),I32))</f>
        <v/>
      </c>
      <c r="AM32" s="28" t="str">
        <f>IF(COUNTA($F32:$O32)=0,"",IF($T32="Publisher-Controlled",IF($AT32="READY FOR REVIEW",IF(5&lt;=$AG32,J32,AL32*(1+'Escalation Inputs'!$D$6)),""),J32))</f>
        <v/>
      </c>
      <c r="AN32" s="28" t="str">
        <f>IF(COUNTA($F32:$O32)=0,"",IF($T32="Publisher-Controlled",IF($AT32="READY FOR REVIEW",IF(6&lt;=$AG32,K32,AM32*(1+'Escalation Inputs'!$D$7)),""),K32))</f>
        <v/>
      </c>
      <c r="AO32" s="28" t="str">
        <f>IF(COUNTA($F32:$O32)=0,"",IF($T32="Publisher-Controlled",IF($AT32="READY FOR REVIEW",IF(7&lt;=$AG32,L32,AN32*(1+'Escalation Inputs'!$D$8)),""),L32))</f>
        <v/>
      </c>
      <c r="AP32" s="28" t="str">
        <f>IF(COUNTA($F32:$O32)=0,"",IF($T32="Publisher-Controlled",IF($AT32="READY FOR REVIEW",IF(8&lt;=$AG32,M32,AO32*(1+'Escalation Inputs'!$D$9)),""),M32))</f>
        <v/>
      </c>
      <c r="AQ32" s="28" t="str">
        <f>IF(COUNTA($F32:$O32)=0,"",IF($T32="Publisher-Controlled",IF($AT32="READY FOR REVIEW",IF(9&lt;=$AG32,N32,AP32*(1+'Escalation Inputs'!$D$10)),""),N32))</f>
        <v/>
      </c>
      <c r="AR32" s="28" t="str">
        <f>IF(COUNTA($F32:$O32)=0,"",IF($T32="Publisher-Controlled",IF($AT32="READY FOR REVIEW",IF(10&lt;=$AG32,O32,AQ32*(1+'Escalation Inputs'!$D$11)),""),O32))</f>
        <v/>
      </c>
      <c r="AS32" s="28" t="str">
        <f t="shared" si="3"/>
        <v/>
      </c>
      <c r="AT32" s="20" t="str">
        <f>IF(COUNTA(F32:O32)=0,"",IF($T32&lt;&gt;"Publisher-Controlled","AS SUBMITTED",IF(OR(NOT(ISNUMBER(AG32)),AG32&lt;1,AG32&gt;10,AG32&lt;&gt;INT(AG32)),"REVIEW BINDING YEAR",IF(OR(COUNT(F32:O32)&lt;&gt;10,F32&lt;=0),"REVIEW PUBLISHER BASE / PRICES",IF(AND(AG32&gt;1,LEN(TRIM(AH32))=0),"REVIEW BINDING EVIDENCE",IF(COUNT('Escalation Inputs'!$D$3:$D$11)&lt;&gt;9,"REVIEW PUBLISHER ASSUMPTION","READY FOR REVIEW"))))))</f>
        <v/>
      </c>
    </row>
    <row r="33" spans="1:46" x14ac:dyDescent="0.55000000000000004">
      <c r="A33" s="47"/>
      <c r="B33" s="8"/>
      <c r="C33" s="8"/>
      <c r="D33" s="8"/>
      <c r="E33" s="8"/>
      <c r="F33" s="16"/>
      <c r="G33" s="16"/>
      <c r="H33" s="16"/>
      <c r="I33" s="16"/>
      <c r="J33" s="27"/>
      <c r="K33" s="28"/>
      <c r="L33" s="28"/>
      <c r="M33" s="28"/>
      <c r="N33" s="28"/>
      <c r="O33" s="28"/>
      <c r="P33" s="28">
        <f t="shared" si="0"/>
        <v>0</v>
      </c>
      <c r="Q33" s="20"/>
      <c r="R33" s="20"/>
      <c r="S33" s="20"/>
      <c r="T33" s="20"/>
      <c r="U33" s="20"/>
      <c r="V33" s="20"/>
      <c r="W33" s="21" t="str">
        <f t="shared" si="4"/>
        <v/>
      </c>
      <c r="X33" s="21" t="str">
        <f t="shared" si="5"/>
        <v/>
      </c>
      <c r="Y33" s="21" t="str">
        <f t="shared" si="6"/>
        <v/>
      </c>
      <c r="Z33" s="21" t="str">
        <f t="shared" si="7"/>
        <v/>
      </c>
      <c r="AA33" s="21" t="str">
        <f t="shared" si="8"/>
        <v/>
      </c>
      <c r="AB33" s="21" t="str">
        <f t="shared" si="9"/>
        <v/>
      </c>
      <c r="AC33" s="21" t="str">
        <f t="shared" si="10"/>
        <v/>
      </c>
      <c r="AD33" s="21" t="str">
        <f t="shared" si="11"/>
        <v/>
      </c>
      <c r="AE33" s="21" t="str">
        <f t="shared" si="12"/>
        <v/>
      </c>
      <c r="AF33" s="20" t="str">
        <f>IF(COUNTA(B33:O33)=0,"",IF(OR($A33="",COUNTIF('10-Year TCO Summary'!$A$3:$A$15,$A33)=0),"REVIEW CATEGORY",IF(NOT(OR($T33="Vendor-Controlled",$T33="Publisher-Controlled",$T33="One-Time / Nonrecurring",$T33="Other / Explain")),"REVIEW COST STATUS",IF(OR(COUNT(F33:O33)&lt;&gt;10,COUNTIF(F33:O33,"&lt;0")&gt;0),"REVIEW ANNUAL PRICES",IF($T33="Other / Explain","REVIEW COST STATUS",IF($T33="One-Time / Nonrecurring","PASS",IF(AND($T33="Vendor-Controlled",COUNT('Escalation Inputs'!$B$3:$B$11)&lt;&gt;9),"REVIEW CPI INPUTS",IF(AND(OR(W33="",W33&lt;=IF($T33="Publisher-Controlled",'Escalation Inputs'!$D$3,'Escalation Inputs'!$C$3)+0.000001),OR(X33="",X33&lt;=IF($T33="Publisher-Controlled",'Escalation Inputs'!$D$4,'Escalation Inputs'!$C$4)+0.000001),OR(Y33="",Y33&lt;=IF($T33="Publisher-Controlled",'Escalation Inputs'!$D$5,'Escalation Inputs'!$C$5)+0.000001),OR(Z33="",Z33&lt;=IF($T33="Publisher-Controlled",'Escalation Inputs'!$D$6,'Escalation Inputs'!$C$6)+0.000001),OR(AA33="",AA33&lt;=IF($T33="Publisher-Controlled",'Escalation Inputs'!$D$7,'Escalation Inputs'!$C$7)+0.000001),OR(AB33="",AB33&lt;=IF($T33="Publisher-Controlled",'Escalation Inputs'!$D$8,'Escalation Inputs'!$C$8)+0.000001),OR(AC33="",AC33&lt;=IF($T33="Publisher-Controlled",'Escalation Inputs'!$D$9,'Escalation Inputs'!$C$9)+0.000001),OR(AD33="",AD33&lt;=IF($T33="Publisher-Controlled",'Escalation Inputs'!$D$10,'Escalation Inputs'!$C$10)+0.000001),OR(AE33="",AE33&lt;=IF($T33="Publisher-Controlled",'Escalation Inputs'!$D$11,'Escalation Inputs'!$C$11)+0.000001)),IF($T33="Publisher-Controlled","PUBLISHER REVIEW","PASS"),"REVIEW ESCALATION"))))))))</f>
        <v/>
      </c>
      <c r="AG33" s="20">
        <v>1</v>
      </c>
      <c r="AH33" s="20"/>
      <c r="AI33" s="28" t="str">
        <f t="shared" si="2"/>
        <v/>
      </c>
      <c r="AJ33" s="28" t="str">
        <f>IF(COUNTA($F33:$O33)=0,"",IF($T33="Publisher-Controlled",IF($AT33="READY FOR REVIEW",IF(2&lt;=$AG33,G33,AI33*(1+'Escalation Inputs'!$D$3)),""),G33))</f>
        <v/>
      </c>
      <c r="AK33" s="28" t="str">
        <f>IF(COUNTA($F33:$O33)=0,"",IF($T33="Publisher-Controlled",IF($AT33="READY FOR REVIEW",IF(3&lt;=$AG33,H33,AJ33*(1+'Escalation Inputs'!$D$4)),""),H33))</f>
        <v/>
      </c>
      <c r="AL33" s="28" t="str">
        <f>IF(COUNTA($F33:$O33)=0,"",IF($T33="Publisher-Controlled",IF($AT33="READY FOR REVIEW",IF(4&lt;=$AG33,I33,AK33*(1+'Escalation Inputs'!$D$5)),""),I33))</f>
        <v/>
      </c>
      <c r="AM33" s="28" t="str">
        <f>IF(COUNTA($F33:$O33)=0,"",IF($T33="Publisher-Controlled",IF($AT33="READY FOR REVIEW",IF(5&lt;=$AG33,J33,AL33*(1+'Escalation Inputs'!$D$6)),""),J33))</f>
        <v/>
      </c>
      <c r="AN33" s="28" t="str">
        <f>IF(COUNTA($F33:$O33)=0,"",IF($T33="Publisher-Controlled",IF($AT33="READY FOR REVIEW",IF(6&lt;=$AG33,K33,AM33*(1+'Escalation Inputs'!$D$7)),""),K33))</f>
        <v/>
      </c>
      <c r="AO33" s="28" t="str">
        <f>IF(COUNTA($F33:$O33)=0,"",IF($T33="Publisher-Controlled",IF($AT33="READY FOR REVIEW",IF(7&lt;=$AG33,L33,AN33*(1+'Escalation Inputs'!$D$8)),""),L33))</f>
        <v/>
      </c>
      <c r="AP33" s="28" t="str">
        <f>IF(COUNTA($F33:$O33)=0,"",IF($T33="Publisher-Controlled",IF($AT33="READY FOR REVIEW",IF(8&lt;=$AG33,M33,AO33*(1+'Escalation Inputs'!$D$9)),""),M33))</f>
        <v/>
      </c>
      <c r="AQ33" s="28" t="str">
        <f>IF(COUNTA($F33:$O33)=0,"",IF($T33="Publisher-Controlled",IF($AT33="READY FOR REVIEW",IF(9&lt;=$AG33,N33,AP33*(1+'Escalation Inputs'!$D$10)),""),N33))</f>
        <v/>
      </c>
      <c r="AR33" s="28" t="str">
        <f>IF(COUNTA($F33:$O33)=0,"",IF($T33="Publisher-Controlled",IF($AT33="READY FOR REVIEW",IF(10&lt;=$AG33,O33,AQ33*(1+'Escalation Inputs'!$D$11)),""),O33))</f>
        <v/>
      </c>
      <c r="AS33" s="28" t="str">
        <f t="shared" si="3"/>
        <v/>
      </c>
      <c r="AT33" s="20" t="str">
        <f>IF(COUNTA(F33:O33)=0,"",IF($T33&lt;&gt;"Publisher-Controlled","AS SUBMITTED",IF(OR(NOT(ISNUMBER(AG33)),AG33&lt;1,AG33&gt;10,AG33&lt;&gt;INT(AG33)),"REVIEW BINDING YEAR",IF(OR(COUNT(F33:O33)&lt;&gt;10,F33&lt;=0),"REVIEW PUBLISHER BASE / PRICES",IF(AND(AG33&gt;1,LEN(TRIM(AH33))=0),"REVIEW BINDING EVIDENCE",IF(COUNT('Escalation Inputs'!$D$3:$D$11)&lt;&gt;9,"REVIEW PUBLISHER ASSUMPTION","READY FOR REVIEW"))))))</f>
        <v/>
      </c>
    </row>
    <row r="34" spans="1:46" x14ac:dyDescent="0.55000000000000004">
      <c r="A34" s="44"/>
      <c r="B34" s="9"/>
      <c r="C34" s="9"/>
      <c r="D34" s="9"/>
      <c r="E34" s="10"/>
      <c r="F34" s="10"/>
      <c r="G34" s="10"/>
      <c r="H34" s="10"/>
      <c r="I34" s="10"/>
      <c r="J34" s="27"/>
      <c r="K34" s="28"/>
      <c r="L34" s="28"/>
      <c r="M34" s="28"/>
      <c r="N34" s="28"/>
      <c r="O34" s="28"/>
      <c r="P34" s="28">
        <f t="shared" si="0"/>
        <v>0</v>
      </c>
      <c r="Q34" s="20"/>
      <c r="R34" s="20"/>
      <c r="S34" s="20"/>
      <c r="T34" s="20"/>
      <c r="U34" s="20"/>
      <c r="V34" s="20"/>
      <c r="W34" s="21" t="str">
        <f t="shared" si="4"/>
        <v/>
      </c>
      <c r="X34" s="21" t="str">
        <f t="shared" si="5"/>
        <v/>
      </c>
      <c r="Y34" s="21" t="str">
        <f t="shared" si="6"/>
        <v/>
      </c>
      <c r="Z34" s="21" t="str">
        <f t="shared" si="7"/>
        <v/>
      </c>
      <c r="AA34" s="21" t="str">
        <f t="shared" si="8"/>
        <v/>
      </c>
      <c r="AB34" s="21" t="str">
        <f t="shared" si="9"/>
        <v/>
      </c>
      <c r="AC34" s="21" t="str">
        <f t="shared" si="10"/>
        <v/>
      </c>
      <c r="AD34" s="21" t="str">
        <f t="shared" si="11"/>
        <v/>
      </c>
      <c r="AE34" s="21" t="str">
        <f t="shared" si="12"/>
        <v/>
      </c>
      <c r="AF34" s="20" t="str">
        <f>IF(COUNTA(B34:O34)=0,"",IF(OR($A34="",COUNTIF('10-Year TCO Summary'!$A$3:$A$15,$A34)=0),"REVIEW CATEGORY",IF(NOT(OR($T34="Vendor-Controlled",$T34="Publisher-Controlled",$T34="One-Time / Nonrecurring",$T34="Other / Explain")),"REVIEW COST STATUS",IF(OR(COUNT(F34:O34)&lt;&gt;10,COUNTIF(F34:O34,"&lt;0")&gt;0),"REVIEW ANNUAL PRICES",IF($T34="Other / Explain","REVIEW COST STATUS",IF($T34="One-Time / Nonrecurring","PASS",IF(AND($T34="Vendor-Controlled",COUNT('Escalation Inputs'!$B$3:$B$11)&lt;&gt;9),"REVIEW CPI INPUTS",IF(AND(OR(W34="",W34&lt;=IF($T34="Publisher-Controlled",'Escalation Inputs'!$D$3,'Escalation Inputs'!$C$3)+0.000001),OR(X34="",X34&lt;=IF($T34="Publisher-Controlled",'Escalation Inputs'!$D$4,'Escalation Inputs'!$C$4)+0.000001),OR(Y34="",Y34&lt;=IF($T34="Publisher-Controlled",'Escalation Inputs'!$D$5,'Escalation Inputs'!$C$5)+0.000001),OR(Z34="",Z34&lt;=IF($T34="Publisher-Controlled",'Escalation Inputs'!$D$6,'Escalation Inputs'!$C$6)+0.000001),OR(AA34="",AA34&lt;=IF($T34="Publisher-Controlled",'Escalation Inputs'!$D$7,'Escalation Inputs'!$C$7)+0.000001),OR(AB34="",AB34&lt;=IF($T34="Publisher-Controlled",'Escalation Inputs'!$D$8,'Escalation Inputs'!$C$8)+0.000001),OR(AC34="",AC34&lt;=IF($T34="Publisher-Controlled",'Escalation Inputs'!$D$9,'Escalation Inputs'!$C$9)+0.000001),OR(AD34="",AD34&lt;=IF($T34="Publisher-Controlled",'Escalation Inputs'!$D$10,'Escalation Inputs'!$C$10)+0.000001),OR(AE34="",AE34&lt;=IF($T34="Publisher-Controlled",'Escalation Inputs'!$D$11,'Escalation Inputs'!$C$11)+0.000001)),IF($T34="Publisher-Controlled","PUBLISHER REVIEW","PASS"),"REVIEW ESCALATION"))))))))</f>
        <v/>
      </c>
      <c r="AG34" s="20">
        <v>1</v>
      </c>
      <c r="AH34" s="20"/>
      <c r="AI34" s="28" t="str">
        <f t="shared" si="2"/>
        <v/>
      </c>
      <c r="AJ34" s="28" t="str">
        <f>IF(COUNTA($F34:$O34)=0,"",IF($T34="Publisher-Controlled",IF($AT34="READY FOR REVIEW",IF(2&lt;=$AG34,G34,AI34*(1+'Escalation Inputs'!$D$3)),""),G34))</f>
        <v/>
      </c>
      <c r="AK34" s="28" t="str">
        <f>IF(COUNTA($F34:$O34)=0,"",IF($T34="Publisher-Controlled",IF($AT34="READY FOR REVIEW",IF(3&lt;=$AG34,H34,AJ34*(1+'Escalation Inputs'!$D$4)),""),H34))</f>
        <v/>
      </c>
      <c r="AL34" s="28" t="str">
        <f>IF(COUNTA($F34:$O34)=0,"",IF($T34="Publisher-Controlled",IF($AT34="READY FOR REVIEW",IF(4&lt;=$AG34,I34,AK34*(1+'Escalation Inputs'!$D$5)),""),I34))</f>
        <v/>
      </c>
      <c r="AM34" s="28" t="str">
        <f>IF(COUNTA($F34:$O34)=0,"",IF($T34="Publisher-Controlled",IF($AT34="READY FOR REVIEW",IF(5&lt;=$AG34,J34,AL34*(1+'Escalation Inputs'!$D$6)),""),J34))</f>
        <v/>
      </c>
      <c r="AN34" s="28" t="str">
        <f>IF(COUNTA($F34:$O34)=0,"",IF($T34="Publisher-Controlled",IF($AT34="READY FOR REVIEW",IF(6&lt;=$AG34,K34,AM34*(1+'Escalation Inputs'!$D$7)),""),K34))</f>
        <v/>
      </c>
      <c r="AO34" s="28" t="str">
        <f>IF(COUNTA($F34:$O34)=0,"",IF($T34="Publisher-Controlled",IF($AT34="READY FOR REVIEW",IF(7&lt;=$AG34,L34,AN34*(1+'Escalation Inputs'!$D$8)),""),L34))</f>
        <v/>
      </c>
      <c r="AP34" s="28" t="str">
        <f>IF(COUNTA($F34:$O34)=0,"",IF($T34="Publisher-Controlled",IF($AT34="READY FOR REVIEW",IF(8&lt;=$AG34,M34,AO34*(1+'Escalation Inputs'!$D$9)),""),M34))</f>
        <v/>
      </c>
      <c r="AQ34" s="28" t="str">
        <f>IF(COUNTA($F34:$O34)=0,"",IF($T34="Publisher-Controlled",IF($AT34="READY FOR REVIEW",IF(9&lt;=$AG34,N34,AP34*(1+'Escalation Inputs'!$D$10)),""),N34))</f>
        <v/>
      </c>
      <c r="AR34" s="28" t="str">
        <f>IF(COUNTA($F34:$O34)=0,"",IF($T34="Publisher-Controlled",IF($AT34="READY FOR REVIEW",IF(10&lt;=$AG34,O34,AQ34*(1+'Escalation Inputs'!$D$11)),""),O34))</f>
        <v/>
      </c>
      <c r="AS34" s="28" t="str">
        <f t="shared" si="3"/>
        <v/>
      </c>
      <c r="AT34" s="20" t="str">
        <f>IF(COUNTA(F34:O34)=0,"",IF($T34&lt;&gt;"Publisher-Controlled","AS SUBMITTED",IF(OR(NOT(ISNUMBER(AG34)),AG34&lt;1,AG34&gt;10,AG34&lt;&gt;INT(AG34)),"REVIEW BINDING YEAR",IF(OR(COUNT(F34:O34)&lt;&gt;10,F34&lt;=0),"REVIEW PUBLISHER BASE / PRICES",IF(AND(AG34&gt;1,LEN(TRIM(AH34))=0),"REVIEW BINDING EVIDENCE",IF(COUNT('Escalation Inputs'!$D$3:$D$11)&lt;&gt;9,"REVIEW PUBLISHER ASSUMPTION","READY FOR REVIEW"))))))</f>
        <v/>
      </c>
    </row>
    <row r="35" spans="1:46" x14ac:dyDescent="0.55000000000000004">
      <c r="A35" s="44"/>
      <c r="B35" s="9"/>
      <c r="C35" s="9"/>
      <c r="D35" s="9"/>
      <c r="E35" s="10"/>
      <c r="F35" s="10"/>
      <c r="G35" s="10"/>
      <c r="H35" s="10"/>
      <c r="I35" s="10"/>
      <c r="J35" s="27"/>
      <c r="K35" s="28"/>
      <c r="L35" s="28"/>
      <c r="M35" s="28"/>
      <c r="N35" s="28"/>
      <c r="O35" s="28"/>
      <c r="P35" s="28">
        <f t="shared" ref="P35:P66" si="13">SUM(F35:O35)</f>
        <v>0</v>
      </c>
      <c r="Q35" s="20"/>
      <c r="R35" s="20"/>
      <c r="S35" s="20"/>
      <c r="T35" s="20"/>
      <c r="U35" s="20"/>
      <c r="V35" s="20"/>
      <c r="W35" s="21" t="str">
        <f t="shared" ref="W35:W66" si="14">IF(OR(F35="",G35="",F35=0),"",G35/F35-1)</f>
        <v/>
      </c>
      <c r="X35" s="21" t="str">
        <f t="shared" ref="X35:X66" si="15">IF(OR(G35="",H35="",G35=0),"",H35/G35-1)</f>
        <v/>
      </c>
      <c r="Y35" s="21" t="str">
        <f t="shared" ref="Y35:Y66" si="16">IF(OR(H35="",I35="",H35=0),"",I35/H35-1)</f>
        <v/>
      </c>
      <c r="Z35" s="21" t="str">
        <f t="shared" ref="Z35:Z66" si="17">IF(OR(I35="",J35="",I35=0),"",J35/I35-1)</f>
        <v/>
      </c>
      <c r="AA35" s="21" t="str">
        <f t="shared" ref="AA35:AA66" si="18">IF(OR(J35="",K35="",J35=0),"",K35/J35-1)</f>
        <v/>
      </c>
      <c r="AB35" s="21" t="str">
        <f t="shared" ref="AB35:AB66" si="19">IF(OR(K35="",L35="",K35=0),"",L35/K35-1)</f>
        <v/>
      </c>
      <c r="AC35" s="21" t="str">
        <f t="shared" ref="AC35:AC66" si="20">IF(OR(L35="",M35="",L35=0),"",M35/L35-1)</f>
        <v/>
      </c>
      <c r="AD35" s="21" t="str">
        <f t="shared" ref="AD35:AD66" si="21">IF(OR(M35="",N35="",M35=0),"",N35/M35-1)</f>
        <v/>
      </c>
      <c r="AE35" s="21" t="str">
        <f t="shared" ref="AE35:AE66" si="22">IF(OR(N35="",O35="",N35=0),"",O35/N35-1)</f>
        <v/>
      </c>
      <c r="AF35" s="20" t="str">
        <f>IF(COUNTA(B35:O35)=0,"",IF(OR($A35="",COUNTIF('10-Year TCO Summary'!$A$3:$A$15,$A35)=0),"REVIEW CATEGORY",IF(NOT(OR($T35="Vendor-Controlled",$T35="Publisher-Controlled",$T35="One-Time / Nonrecurring",$T35="Other / Explain")),"REVIEW COST STATUS",IF(OR(COUNT(F35:O35)&lt;&gt;10,COUNTIF(F35:O35,"&lt;0")&gt;0),"REVIEW ANNUAL PRICES",IF($T35="Other / Explain","REVIEW COST STATUS",IF($T35="One-Time / Nonrecurring","PASS",IF(AND($T35="Vendor-Controlled",COUNT('Escalation Inputs'!$B$3:$B$11)&lt;&gt;9),"REVIEW CPI INPUTS",IF(AND(OR(W35="",W35&lt;=IF($T35="Publisher-Controlled",'Escalation Inputs'!$D$3,'Escalation Inputs'!$C$3)+0.000001),OR(X35="",X35&lt;=IF($T35="Publisher-Controlled",'Escalation Inputs'!$D$4,'Escalation Inputs'!$C$4)+0.000001),OR(Y35="",Y35&lt;=IF($T35="Publisher-Controlled",'Escalation Inputs'!$D$5,'Escalation Inputs'!$C$5)+0.000001),OR(Z35="",Z35&lt;=IF($T35="Publisher-Controlled",'Escalation Inputs'!$D$6,'Escalation Inputs'!$C$6)+0.000001),OR(AA35="",AA35&lt;=IF($T35="Publisher-Controlled",'Escalation Inputs'!$D$7,'Escalation Inputs'!$C$7)+0.000001),OR(AB35="",AB35&lt;=IF($T35="Publisher-Controlled",'Escalation Inputs'!$D$8,'Escalation Inputs'!$C$8)+0.000001),OR(AC35="",AC35&lt;=IF($T35="Publisher-Controlled",'Escalation Inputs'!$D$9,'Escalation Inputs'!$C$9)+0.000001),OR(AD35="",AD35&lt;=IF($T35="Publisher-Controlled",'Escalation Inputs'!$D$10,'Escalation Inputs'!$C$10)+0.000001),OR(AE35="",AE35&lt;=IF($T35="Publisher-Controlled",'Escalation Inputs'!$D$11,'Escalation Inputs'!$C$11)+0.000001)),IF($T35="Publisher-Controlled","PUBLISHER REVIEW","PASS"),"REVIEW ESCALATION"))))))))</f>
        <v/>
      </c>
      <c r="AG35" s="20">
        <v>1</v>
      </c>
      <c r="AH35" s="20"/>
      <c r="AI35" s="28" t="str">
        <f t="shared" ref="AI35:AI66" si="23">IF(COUNTA($F35:$O35)=0,"",IF($T35="Publisher-Controlled",IF($AT35="READY FOR REVIEW",F35,""),F35))</f>
        <v/>
      </c>
      <c r="AJ35" s="28" t="str">
        <f>IF(COUNTA($F35:$O35)=0,"",IF($T35="Publisher-Controlled",IF($AT35="READY FOR REVIEW",IF(2&lt;=$AG35,G35,AI35*(1+'Escalation Inputs'!$D$3)),""),G35))</f>
        <v/>
      </c>
      <c r="AK35" s="28" t="str">
        <f>IF(COUNTA($F35:$O35)=0,"",IF($T35="Publisher-Controlled",IF($AT35="READY FOR REVIEW",IF(3&lt;=$AG35,H35,AJ35*(1+'Escalation Inputs'!$D$4)),""),H35))</f>
        <v/>
      </c>
      <c r="AL35" s="28" t="str">
        <f>IF(COUNTA($F35:$O35)=0,"",IF($T35="Publisher-Controlled",IF($AT35="READY FOR REVIEW",IF(4&lt;=$AG35,I35,AK35*(1+'Escalation Inputs'!$D$5)),""),I35))</f>
        <v/>
      </c>
      <c r="AM35" s="28" t="str">
        <f>IF(COUNTA($F35:$O35)=0,"",IF($T35="Publisher-Controlled",IF($AT35="READY FOR REVIEW",IF(5&lt;=$AG35,J35,AL35*(1+'Escalation Inputs'!$D$6)),""),J35))</f>
        <v/>
      </c>
      <c r="AN35" s="28" t="str">
        <f>IF(COUNTA($F35:$O35)=0,"",IF($T35="Publisher-Controlled",IF($AT35="READY FOR REVIEW",IF(6&lt;=$AG35,K35,AM35*(1+'Escalation Inputs'!$D$7)),""),K35))</f>
        <v/>
      </c>
      <c r="AO35" s="28" t="str">
        <f>IF(COUNTA($F35:$O35)=0,"",IF($T35="Publisher-Controlled",IF($AT35="READY FOR REVIEW",IF(7&lt;=$AG35,L35,AN35*(1+'Escalation Inputs'!$D$8)),""),L35))</f>
        <v/>
      </c>
      <c r="AP35" s="28" t="str">
        <f>IF(COUNTA($F35:$O35)=0,"",IF($T35="Publisher-Controlled",IF($AT35="READY FOR REVIEW",IF(8&lt;=$AG35,M35,AO35*(1+'Escalation Inputs'!$D$9)),""),M35))</f>
        <v/>
      </c>
      <c r="AQ35" s="28" t="str">
        <f>IF(COUNTA($F35:$O35)=0,"",IF($T35="Publisher-Controlled",IF($AT35="READY FOR REVIEW",IF(9&lt;=$AG35,N35,AP35*(1+'Escalation Inputs'!$D$10)),""),N35))</f>
        <v/>
      </c>
      <c r="AR35" s="28" t="str">
        <f>IF(COUNTA($F35:$O35)=0,"",IF($T35="Publisher-Controlled",IF($AT35="READY FOR REVIEW",IF(10&lt;=$AG35,O35,AQ35*(1+'Escalation Inputs'!$D$11)),""),O35))</f>
        <v/>
      </c>
      <c r="AS35" s="28" t="str">
        <f t="shared" ref="AS35:AS66" si="24">IF(COUNT(AI35:AR35)=10,SUM(AI35:AR35),"")</f>
        <v/>
      </c>
      <c r="AT35" s="20" t="str">
        <f>IF(COUNTA(F35:O35)=0,"",IF($T35&lt;&gt;"Publisher-Controlled","AS SUBMITTED",IF(OR(NOT(ISNUMBER(AG35)),AG35&lt;1,AG35&gt;10,AG35&lt;&gt;INT(AG35)),"REVIEW BINDING YEAR",IF(OR(COUNT(F35:O35)&lt;&gt;10,F35&lt;=0),"REVIEW PUBLISHER BASE / PRICES",IF(AND(AG35&gt;1,LEN(TRIM(AH35))=0),"REVIEW BINDING EVIDENCE",IF(COUNT('Escalation Inputs'!$D$3:$D$11)&lt;&gt;9,"REVIEW PUBLISHER ASSUMPTION","READY FOR REVIEW"))))))</f>
        <v/>
      </c>
    </row>
    <row r="36" spans="1:46" x14ac:dyDescent="0.55000000000000004">
      <c r="A36" s="44"/>
      <c r="B36" s="9"/>
      <c r="C36" s="9"/>
      <c r="D36" s="9"/>
      <c r="E36" s="10"/>
      <c r="F36" s="10"/>
      <c r="G36" s="10"/>
      <c r="H36" s="10"/>
      <c r="I36" s="10"/>
      <c r="J36" s="27"/>
      <c r="K36" s="28"/>
      <c r="L36" s="28"/>
      <c r="M36" s="28"/>
      <c r="N36" s="28"/>
      <c r="O36" s="28"/>
      <c r="P36" s="28">
        <f t="shared" si="13"/>
        <v>0</v>
      </c>
      <c r="Q36" s="20"/>
      <c r="R36" s="20"/>
      <c r="S36" s="20"/>
      <c r="T36" s="20"/>
      <c r="U36" s="20"/>
      <c r="V36" s="20"/>
      <c r="W36" s="21" t="str">
        <f t="shared" si="14"/>
        <v/>
      </c>
      <c r="X36" s="21" t="str">
        <f t="shared" si="15"/>
        <v/>
      </c>
      <c r="Y36" s="21" t="str">
        <f t="shared" si="16"/>
        <v/>
      </c>
      <c r="Z36" s="21" t="str">
        <f t="shared" si="17"/>
        <v/>
      </c>
      <c r="AA36" s="21" t="str">
        <f t="shared" si="18"/>
        <v/>
      </c>
      <c r="AB36" s="21" t="str">
        <f t="shared" si="19"/>
        <v/>
      </c>
      <c r="AC36" s="21" t="str">
        <f t="shared" si="20"/>
        <v/>
      </c>
      <c r="AD36" s="21" t="str">
        <f t="shared" si="21"/>
        <v/>
      </c>
      <c r="AE36" s="21" t="str">
        <f t="shared" si="22"/>
        <v/>
      </c>
      <c r="AF36" s="20" t="str">
        <f>IF(COUNTA(B36:O36)=0,"",IF(OR($A36="",COUNTIF('10-Year TCO Summary'!$A$3:$A$15,$A36)=0),"REVIEW CATEGORY",IF(NOT(OR($T36="Vendor-Controlled",$T36="Publisher-Controlled",$T36="One-Time / Nonrecurring",$T36="Other / Explain")),"REVIEW COST STATUS",IF(OR(COUNT(F36:O36)&lt;&gt;10,COUNTIF(F36:O36,"&lt;0")&gt;0),"REVIEW ANNUAL PRICES",IF($T36="Other / Explain","REVIEW COST STATUS",IF($T36="One-Time / Nonrecurring","PASS",IF(AND($T36="Vendor-Controlled",COUNT('Escalation Inputs'!$B$3:$B$11)&lt;&gt;9),"REVIEW CPI INPUTS",IF(AND(OR(W36="",W36&lt;=IF($T36="Publisher-Controlled",'Escalation Inputs'!$D$3,'Escalation Inputs'!$C$3)+0.000001),OR(X36="",X36&lt;=IF($T36="Publisher-Controlled",'Escalation Inputs'!$D$4,'Escalation Inputs'!$C$4)+0.000001),OR(Y36="",Y36&lt;=IF($T36="Publisher-Controlled",'Escalation Inputs'!$D$5,'Escalation Inputs'!$C$5)+0.000001),OR(Z36="",Z36&lt;=IF($T36="Publisher-Controlled",'Escalation Inputs'!$D$6,'Escalation Inputs'!$C$6)+0.000001),OR(AA36="",AA36&lt;=IF($T36="Publisher-Controlled",'Escalation Inputs'!$D$7,'Escalation Inputs'!$C$7)+0.000001),OR(AB36="",AB36&lt;=IF($T36="Publisher-Controlled",'Escalation Inputs'!$D$8,'Escalation Inputs'!$C$8)+0.000001),OR(AC36="",AC36&lt;=IF($T36="Publisher-Controlled",'Escalation Inputs'!$D$9,'Escalation Inputs'!$C$9)+0.000001),OR(AD36="",AD36&lt;=IF($T36="Publisher-Controlled",'Escalation Inputs'!$D$10,'Escalation Inputs'!$C$10)+0.000001),OR(AE36="",AE36&lt;=IF($T36="Publisher-Controlled",'Escalation Inputs'!$D$11,'Escalation Inputs'!$C$11)+0.000001)),IF($T36="Publisher-Controlled","PUBLISHER REVIEW","PASS"),"REVIEW ESCALATION"))))))))</f>
        <v/>
      </c>
      <c r="AG36" s="20">
        <v>1</v>
      </c>
      <c r="AH36" s="20"/>
      <c r="AI36" s="28" t="str">
        <f t="shared" si="23"/>
        <v/>
      </c>
      <c r="AJ36" s="28" t="str">
        <f>IF(COUNTA($F36:$O36)=0,"",IF($T36="Publisher-Controlled",IF($AT36="READY FOR REVIEW",IF(2&lt;=$AG36,G36,AI36*(1+'Escalation Inputs'!$D$3)),""),G36))</f>
        <v/>
      </c>
      <c r="AK36" s="28" t="str">
        <f>IF(COUNTA($F36:$O36)=0,"",IF($T36="Publisher-Controlled",IF($AT36="READY FOR REVIEW",IF(3&lt;=$AG36,H36,AJ36*(1+'Escalation Inputs'!$D$4)),""),H36))</f>
        <v/>
      </c>
      <c r="AL36" s="28" t="str">
        <f>IF(COUNTA($F36:$O36)=0,"",IF($T36="Publisher-Controlled",IF($AT36="READY FOR REVIEW",IF(4&lt;=$AG36,I36,AK36*(1+'Escalation Inputs'!$D$5)),""),I36))</f>
        <v/>
      </c>
      <c r="AM36" s="28" t="str">
        <f>IF(COUNTA($F36:$O36)=0,"",IF($T36="Publisher-Controlled",IF($AT36="READY FOR REVIEW",IF(5&lt;=$AG36,J36,AL36*(1+'Escalation Inputs'!$D$6)),""),J36))</f>
        <v/>
      </c>
      <c r="AN36" s="28" t="str">
        <f>IF(COUNTA($F36:$O36)=0,"",IF($T36="Publisher-Controlled",IF($AT36="READY FOR REVIEW",IF(6&lt;=$AG36,K36,AM36*(1+'Escalation Inputs'!$D$7)),""),K36))</f>
        <v/>
      </c>
      <c r="AO36" s="28" t="str">
        <f>IF(COUNTA($F36:$O36)=0,"",IF($T36="Publisher-Controlled",IF($AT36="READY FOR REVIEW",IF(7&lt;=$AG36,L36,AN36*(1+'Escalation Inputs'!$D$8)),""),L36))</f>
        <v/>
      </c>
      <c r="AP36" s="28" t="str">
        <f>IF(COUNTA($F36:$O36)=0,"",IF($T36="Publisher-Controlled",IF($AT36="READY FOR REVIEW",IF(8&lt;=$AG36,M36,AO36*(1+'Escalation Inputs'!$D$9)),""),M36))</f>
        <v/>
      </c>
      <c r="AQ36" s="28" t="str">
        <f>IF(COUNTA($F36:$O36)=0,"",IF($T36="Publisher-Controlled",IF($AT36="READY FOR REVIEW",IF(9&lt;=$AG36,N36,AP36*(1+'Escalation Inputs'!$D$10)),""),N36))</f>
        <v/>
      </c>
      <c r="AR36" s="28" t="str">
        <f>IF(COUNTA($F36:$O36)=0,"",IF($T36="Publisher-Controlled",IF($AT36="READY FOR REVIEW",IF(10&lt;=$AG36,O36,AQ36*(1+'Escalation Inputs'!$D$11)),""),O36))</f>
        <v/>
      </c>
      <c r="AS36" s="28" t="str">
        <f t="shared" si="24"/>
        <v/>
      </c>
      <c r="AT36" s="20" t="str">
        <f>IF(COUNTA(F36:O36)=0,"",IF($T36&lt;&gt;"Publisher-Controlled","AS SUBMITTED",IF(OR(NOT(ISNUMBER(AG36)),AG36&lt;1,AG36&gt;10,AG36&lt;&gt;INT(AG36)),"REVIEW BINDING YEAR",IF(OR(COUNT(F36:O36)&lt;&gt;10,F36&lt;=0),"REVIEW PUBLISHER BASE / PRICES",IF(AND(AG36&gt;1,LEN(TRIM(AH36))=0),"REVIEW BINDING EVIDENCE",IF(COUNT('Escalation Inputs'!$D$3:$D$11)&lt;&gt;9,"REVIEW PUBLISHER ASSUMPTION","READY FOR REVIEW"))))))</f>
        <v/>
      </c>
    </row>
    <row r="37" spans="1:46" x14ac:dyDescent="0.55000000000000004">
      <c r="A37" s="44"/>
      <c r="B37" s="9"/>
      <c r="C37" s="9"/>
      <c r="D37" s="9"/>
      <c r="E37" s="10"/>
      <c r="F37" s="10"/>
      <c r="G37" s="10"/>
      <c r="H37" s="10"/>
      <c r="I37" s="10"/>
      <c r="J37" s="27"/>
      <c r="K37" s="28"/>
      <c r="L37" s="28"/>
      <c r="M37" s="28"/>
      <c r="N37" s="28"/>
      <c r="O37" s="28"/>
      <c r="P37" s="28">
        <f t="shared" si="13"/>
        <v>0</v>
      </c>
      <c r="Q37" s="20"/>
      <c r="R37" s="20"/>
      <c r="S37" s="20"/>
      <c r="T37" s="20"/>
      <c r="U37" s="20"/>
      <c r="V37" s="20"/>
      <c r="W37" s="21" t="str">
        <f t="shared" si="14"/>
        <v/>
      </c>
      <c r="X37" s="21" t="str">
        <f t="shared" si="15"/>
        <v/>
      </c>
      <c r="Y37" s="21" t="str">
        <f t="shared" si="16"/>
        <v/>
      </c>
      <c r="Z37" s="21" t="str">
        <f t="shared" si="17"/>
        <v/>
      </c>
      <c r="AA37" s="21" t="str">
        <f t="shared" si="18"/>
        <v/>
      </c>
      <c r="AB37" s="21" t="str">
        <f t="shared" si="19"/>
        <v/>
      </c>
      <c r="AC37" s="21" t="str">
        <f t="shared" si="20"/>
        <v/>
      </c>
      <c r="AD37" s="21" t="str">
        <f t="shared" si="21"/>
        <v/>
      </c>
      <c r="AE37" s="21" t="str">
        <f t="shared" si="22"/>
        <v/>
      </c>
      <c r="AF37" s="20" t="str">
        <f>IF(COUNTA(B37:O37)=0,"",IF(OR($A37="",COUNTIF('10-Year TCO Summary'!$A$3:$A$15,$A37)=0),"REVIEW CATEGORY",IF(NOT(OR($T37="Vendor-Controlled",$T37="Publisher-Controlled",$T37="One-Time / Nonrecurring",$T37="Other / Explain")),"REVIEW COST STATUS",IF(OR(COUNT(F37:O37)&lt;&gt;10,COUNTIF(F37:O37,"&lt;0")&gt;0),"REVIEW ANNUAL PRICES",IF($T37="Other / Explain","REVIEW COST STATUS",IF($T37="One-Time / Nonrecurring","PASS",IF(AND($T37="Vendor-Controlled",COUNT('Escalation Inputs'!$B$3:$B$11)&lt;&gt;9),"REVIEW CPI INPUTS",IF(AND(OR(W37="",W37&lt;=IF($T37="Publisher-Controlled",'Escalation Inputs'!$D$3,'Escalation Inputs'!$C$3)+0.000001),OR(X37="",X37&lt;=IF($T37="Publisher-Controlled",'Escalation Inputs'!$D$4,'Escalation Inputs'!$C$4)+0.000001),OR(Y37="",Y37&lt;=IF($T37="Publisher-Controlled",'Escalation Inputs'!$D$5,'Escalation Inputs'!$C$5)+0.000001),OR(Z37="",Z37&lt;=IF($T37="Publisher-Controlled",'Escalation Inputs'!$D$6,'Escalation Inputs'!$C$6)+0.000001),OR(AA37="",AA37&lt;=IF($T37="Publisher-Controlled",'Escalation Inputs'!$D$7,'Escalation Inputs'!$C$7)+0.000001),OR(AB37="",AB37&lt;=IF($T37="Publisher-Controlled",'Escalation Inputs'!$D$8,'Escalation Inputs'!$C$8)+0.000001),OR(AC37="",AC37&lt;=IF($T37="Publisher-Controlled",'Escalation Inputs'!$D$9,'Escalation Inputs'!$C$9)+0.000001),OR(AD37="",AD37&lt;=IF($T37="Publisher-Controlled",'Escalation Inputs'!$D$10,'Escalation Inputs'!$C$10)+0.000001),OR(AE37="",AE37&lt;=IF($T37="Publisher-Controlled",'Escalation Inputs'!$D$11,'Escalation Inputs'!$C$11)+0.000001)),IF($T37="Publisher-Controlled","PUBLISHER REVIEW","PASS"),"REVIEW ESCALATION"))))))))</f>
        <v/>
      </c>
      <c r="AG37" s="20">
        <v>1</v>
      </c>
      <c r="AH37" s="20"/>
      <c r="AI37" s="28" t="str">
        <f t="shared" si="23"/>
        <v/>
      </c>
      <c r="AJ37" s="28" t="str">
        <f>IF(COUNTA($F37:$O37)=0,"",IF($T37="Publisher-Controlled",IF($AT37="READY FOR REVIEW",IF(2&lt;=$AG37,G37,AI37*(1+'Escalation Inputs'!$D$3)),""),G37))</f>
        <v/>
      </c>
      <c r="AK37" s="28" t="str">
        <f>IF(COUNTA($F37:$O37)=0,"",IF($T37="Publisher-Controlled",IF($AT37="READY FOR REVIEW",IF(3&lt;=$AG37,H37,AJ37*(1+'Escalation Inputs'!$D$4)),""),H37))</f>
        <v/>
      </c>
      <c r="AL37" s="28" t="str">
        <f>IF(COUNTA($F37:$O37)=0,"",IF($T37="Publisher-Controlled",IF($AT37="READY FOR REVIEW",IF(4&lt;=$AG37,I37,AK37*(1+'Escalation Inputs'!$D$5)),""),I37))</f>
        <v/>
      </c>
      <c r="AM37" s="28" t="str">
        <f>IF(COUNTA($F37:$O37)=0,"",IF($T37="Publisher-Controlled",IF($AT37="READY FOR REVIEW",IF(5&lt;=$AG37,J37,AL37*(1+'Escalation Inputs'!$D$6)),""),J37))</f>
        <v/>
      </c>
      <c r="AN37" s="28" t="str">
        <f>IF(COUNTA($F37:$O37)=0,"",IF($T37="Publisher-Controlled",IF($AT37="READY FOR REVIEW",IF(6&lt;=$AG37,K37,AM37*(1+'Escalation Inputs'!$D$7)),""),K37))</f>
        <v/>
      </c>
      <c r="AO37" s="28" t="str">
        <f>IF(COUNTA($F37:$O37)=0,"",IF($T37="Publisher-Controlled",IF($AT37="READY FOR REVIEW",IF(7&lt;=$AG37,L37,AN37*(1+'Escalation Inputs'!$D$8)),""),L37))</f>
        <v/>
      </c>
      <c r="AP37" s="28" t="str">
        <f>IF(COUNTA($F37:$O37)=0,"",IF($T37="Publisher-Controlled",IF($AT37="READY FOR REVIEW",IF(8&lt;=$AG37,M37,AO37*(1+'Escalation Inputs'!$D$9)),""),M37))</f>
        <v/>
      </c>
      <c r="AQ37" s="28" t="str">
        <f>IF(COUNTA($F37:$O37)=0,"",IF($T37="Publisher-Controlled",IF($AT37="READY FOR REVIEW",IF(9&lt;=$AG37,N37,AP37*(1+'Escalation Inputs'!$D$10)),""),N37))</f>
        <v/>
      </c>
      <c r="AR37" s="28" t="str">
        <f>IF(COUNTA($F37:$O37)=0,"",IF($T37="Publisher-Controlled",IF($AT37="READY FOR REVIEW",IF(10&lt;=$AG37,O37,AQ37*(1+'Escalation Inputs'!$D$11)),""),O37))</f>
        <v/>
      </c>
      <c r="AS37" s="28" t="str">
        <f t="shared" si="24"/>
        <v/>
      </c>
      <c r="AT37" s="20" t="str">
        <f>IF(COUNTA(F37:O37)=0,"",IF($T37&lt;&gt;"Publisher-Controlled","AS SUBMITTED",IF(OR(NOT(ISNUMBER(AG37)),AG37&lt;1,AG37&gt;10,AG37&lt;&gt;INT(AG37)),"REVIEW BINDING YEAR",IF(OR(COUNT(F37:O37)&lt;&gt;10,F37&lt;=0),"REVIEW PUBLISHER BASE / PRICES",IF(AND(AG37&gt;1,LEN(TRIM(AH37))=0),"REVIEW BINDING EVIDENCE",IF(COUNT('Escalation Inputs'!$D$3:$D$11)&lt;&gt;9,"REVIEW PUBLISHER ASSUMPTION","READY FOR REVIEW"))))))</f>
        <v/>
      </c>
    </row>
    <row r="38" spans="1:46" x14ac:dyDescent="0.55000000000000004">
      <c r="A38" s="44"/>
      <c r="B38" s="9"/>
      <c r="C38" s="9"/>
      <c r="D38" s="9"/>
      <c r="E38" s="10"/>
      <c r="F38" s="10"/>
      <c r="G38" s="10"/>
      <c r="H38" s="10"/>
      <c r="I38" s="10"/>
      <c r="J38" s="27"/>
      <c r="K38" s="28"/>
      <c r="L38" s="28"/>
      <c r="M38" s="28"/>
      <c r="N38" s="28"/>
      <c r="O38" s="28"/>
      <c r="P38" s="28">
        <f t="shared" si="13"/>
        <v>0</v>
      </c>
      <c r="Q38" s="20"/>
      <c r="R38" s="20"/>
      <c r="S38" s="20"/>
      <c r="T38" s="20"/>
      <c r="U38" s="20"/>
      <c r="V38" s="20"/>
      <c r="W38" s="21" t="str">
        <f t="shared" si="14"/>
        <v/>
      </c>
      <c r="X38" s="21" t="str">
        <f t="shared" si="15"/>
        <v/>
      </c>
      <c r="Y38" s="21" t="str">
        <f t="shared" si="16"/>
        <v/>
      </c>
      <c r="Z38" s="21" t="str">
        <f t="shared" si="17"/>
        <v/>
      </c>
      <c r="AA38" s="21" t="str">
        <f t="shared" si="18"/>
        <v/>
      </c>
      <c r="AB38" s="21" t="str">
        <f t="shared" si="19"/>
        <v/>
      </c>
      <c r="AC38" s="21" t="str">
        <f t="shared" si="20"/>
        <v/>
      </c>
      <c r="AD38" s="21" t="str">
        <f t="shared" si="21"/>
        <v/>
      </c>
      <c r="AE38" s="21" t="str">
        <f t="shared" si="22"/>
        <v/>
      </c>
      <c r="AF38" s="20" t="str">
        <f>IF(COUNTA(B38:O38)=0,"",IF(OR($A38="",COUNTIF('10-Year TCO Summary'!$A$3:$A$15,$A38)=0),"REVIEW CATEGORY",IF(NOT(OR($T38="Vendor-Controlled",$T38="Publisher-Controlled",$T38="One-Time / Nonrecurring",$T38="Other / Explain")),"REVIEW COST STATUS",IF(OR(COUNT(F38:O38)&lt;&gt;10,COUNTIF(F38:O38,"&lt;0")&gt;0),"REVIEW ANNUAL PRICES",IF($T38="Other / Explain","REVIEW COST STATUS",IF($T38="One-Time / Nonrecurring","PASS",IF(AND($T38="Vendor-Controlled",COUNT('Escalation Inputs'!$B$3:$B$11)&lt;&gt;9),"REVIEW CPI INPUTS",IF(AND(OR(W38="",W38&lt;=IF($T38="Publisher-Controlled",'Escalation Inputs'!$D$3,'Escalation Inputs'!$C$3)+0.000001),OR(X38="",X38&lt;=IF($T38="Publisher-Controlled",'Escalation Inputs'!$D$4,'Escalation Inputs'!$C$4)+0.000001),OR(Y38="",Y38&lt;=IF($T38="Publisher-Controlled",'Escalation Inputs'!$D$5,'Escalation Inputs'!$C$5)+0.000001),OR(Z38="",Z38&lt;=IF($T38="Publisher-Controlled",'Escalation Inputs'!$D$6,'Escalation Inputs'!$C$6)+0.000001),OR(AA38="",AA38&lt;=IF($T38="Publisher-Controlled",'Escalation Inputs'!$D$7,'Escalation Inputs'!$C$7)+0.000001),OR(AB38="",AB38&lt;=IF($T38="Publisher-Controlled",'Escalation Inputs'!$D$8,'Escalation Inputs'!$C$8)+0.000001),OR(AC38="",AC38&lt;=IF($T38="Publisher-Controlled",'Escalation Inputs'!$D$9,'Escalation Inputs'!$C$9)+0.000001),OR(AD38="",AD38&lt;=IF($T38="Publisher-Controlled",'Escalation Inputs'!$D$10,'Escalation Inputs'!$C$10)+0.000001),OR(AE38="",AE38&lt;=IF($T38="Publisher-Controlled",'Escalation Inputs'!$D$11,'Escalation Inputs'!$C$11)+0.000001)),IF($T38="Publisher-Controlled","PUBLISHER REVIEW","PASS"),"REVIEW ESCALATION"))))))))</f>
        <v/>
      </c>
      <c r="AG38" s="20">
        <v>1</v>
      </c>
      <c r="AH38" s="20"/>
      <c r="AI38" s="28" t="str">
        <f t="shared" si="23"/>
        <v/>
      </c>
      <c r="AJ38" s="28" t="str">
        <f>IF(COUNTA($F38:$O38)=0,"",IF($T38="Publisher-Controlled",IF($AT38="READY FOR REVIEW",IF(2&lt;=$AG38,G38,AI38*(1+'Escalation Inputs'!$D$3)),""),G38))</f>
        <v/>
      </c>
      <c r="AK38" s="28" t="str">
        <f>IF(COUNTA($F38:$O38)=0,"",IF($T38="Publisher-Controlled",IF($AT38="READY FOR REVIEW",IF(3&lt;=$AG38,H38,AJ38*(1+'Escalation Inputs'!$D$4)),""),H38))</f>
        <v/>
      </c>
      <c r="AL38" s="28" t="str">
        <f>IF(COUNTA($F38:$O38)=0,"",IF($T38="Publisher-Controlled",IF($AT38="READY FOR REVIEW",IF(4&lt;=$AG38,I38,AK38*(1+'Escalation Inputs'!$D$5)),""),I38))</f>
        <v/>
      </c>
      <c r="AM38" s="28" t="str">
        <f>IF(COUNTA($F38:$O38)=0,"",IF($T38="Publisher-Controlled",IF($AT38="READY FOR REVIEW",IF(5&lt;=$AG38,J38,AL38*(1+'Escalation Inputs'!$D$6)),""),J38))</f>
        <v/>
      </c>
      <c r="AN38" s="28" t="str">
        <f>IF(COUNTA($F38:$O38)=0,"",IF($T38="Publisher-Controlled",IF($AT38="READY FOR REVIEW",IF(6&lt;=$AG38,K38,AM38*(1+'Escalation Inputs'!$D$7)),""),K38))</f>
        <v/>
      </c>
      <c r="AO38" s="28" t="str">
        <f>IF(COUNTA($F38:$O38)=0,"",IF($T38="Publisher-Controlled",IF($AT38="READY FOR REVIEW",IF(7&lt;=$AG38,L38,AN38*(1+'Escalation Inputs'!$D$8)),""),L38))</f>
        <v/>
      </c>
      <c r="AP38" s="28" t="str">
        <f>IF(COUNTA($F38:$O38)=0,"",IF($T38="Publisher-Controlled",IF($AT38="READY FOR REVIEW",IF(8&lt;=$AG38,M38,AO38*(1+'Escalation Inputs'!$D$9)),""),M38))</f>
        <v/>
      </c>
      <c r="AQ38" s="28" t="str">
        <f>IF(COUNTA($F38:$O38)=0,"",IF($T38="Publisher-Controlled",IF($AT38="READY FOR REVIEW",IF(9&lt;=$AG38,N38,AP38*(1+'Escalation Inputs'!$D$10)),""),N38))</f>
        <v/>
      </c>
      <c r="AR38" s="28" t="str">
        <f>IF(COUNTA($F38:$O38)=0,"",IF($T38="Publisher-Controlled",IF($AT38="READY FOR REVIEW",IF(10&lt;=$AG38,O38,AQ38*(1+'Escalation Inputs'!$D$11)),""),O38))</f>
        <v/>
      </c>
      <c r="AS38" s="28" t="str">
        <f t="shared" si="24"/>
        <v/>
      </c>
      <c r="AT38" s="20" t="str">
        <f>IF(COUNTA(F38:O38)=0,"",IF($T38&lt;&gt;"Publisher-Controlled","AS SUBMITTED",IF(OR(NOT(ISNUMBER(AG38)),AG38&lt;1,AG38&gt;10,AG38&lt;&gt;INT(AG38)),"REVIEW BINDING YEAR",IF(OR(COUNT(F38:O38)&lt;&gt;10,F38&lt;=0),"REVIEW PUBLISHER BASE / PRICES",IF(AND(AG38&gt;1,LEN(TRIM(AH38))=0),"REVIEW BINDING EVIDENCE",IF(COUNT('Escalation Inputs'!$D$3:$D$11)&lt;&gt;9,"REVIEW PUBLISHER ASSUMPTION","READY FOR REVIEW"))))))</f>
        <v/>
      </c>
    </row>
    <row r="39" spans="1:46" x14ac:dyDescent="0.55000000000000004">
      <c r="A39" s="47"/>
      <c r="B39" s="8"/>
      <c r="C39" s="8"/>
      <c r="D39" s="8"/>
      <c r="E39" s="8"/>
      <c r="F39" s="16"/>
      <c r="G39" s="16"/>
      <c r="H39" s="16"/>
      <c r="I39" s="16"/>
      <c r="J39" s="27"/>
      <c r="K39" s="28"/>
      <c r="L39" s="28"/>
      <c r="M39" s="28"/>
      <c r="N39" s="28"/>
      <c r="O39" s="28"/>
      <c r="P39" s="28">
        <f t="shared" si="13"/>
        <v>0</v>
      </c>
      <c r="Q39" s="20"/>
      <c r="R39" s="20"/>
      <c r="S39" s="20"/>
      <c r="T39" s="20"/>
      <c r="U39" s="20"/>
      <c r="V39" s="20"/>
      <c r="W39" s="21" t="str">
        <f t="shared" si="14"/>
        <v/>
      </c>
      <c r="X39" s="21" t="str">
        <f t="shared" si="15"/>
        <v/>
      </c>
      <c r="Y39" s="21" t="str">
        <f t="shared" si="16"/>
        <v/>
      </c>
      <c r="Z39" s="21" t="str">
        <f t="shared" si="17"/>
        <v/>
      </c>
      <c r="AA39" s="21" t="str">
        <f t="shared" si="18"/>
        <v/>
      </c>
      <c r="AB39" s="21" t="str">
        <f t="shared" si="19"/>
        <v/>
      </c>
      <c r="AC39" s="21" t="str">
        <f t="shared" si="20"/>
        <v/>
      </c>
      <c r="AD39" s="21" t="str">
        <f t="shared" si="21"/>
        <v/>
      </c>
      <c r="AE39" s="21" t="str">
        <f t="shared" si="22"/>
        <v/>
      </c>
      <c r="AF39" s="20" t="str">
        <f>IF(COUNTA(B39:O39)=0,"",IF(OR($A39="",COUNTIF('10-Year TCO Summary'!$A$3:$A$15,$A39)=0),"REVIEW CATEGORY",IF(NOT(OR($T39="Vendor-Controlled",$T39="Publisher-Controlled",$T39="One-Time / Nonrecurring",$T39="Other / Explain")),"REVIEW COST STATUS",IF(OR(COUNT(F39:O39)&lt;&gt;10,COUNTIF(F39:O39,"&lt;0")&gt;0),"REVIEW ANNUAL PRICES",IF($T39="Other / Explain","REVIEW COST STATUS",IF($T39="One-Time / Nonrecurring","PASS",IF(AND($T39="Vendor-Controlled",COUNT('Escalation Inputs'!$B$3:$B$11)&lt;&gt;9),"REVIEW CPI INPUTS",IF(AND(OR(W39="",W39&lt;=IF($T39="Publisher-Controlled",'Escalation Inputs'!$D$3,'Escalation Inputs'!$C$3)+0.000001),OR(X39="",X39&lt;=IF($T39="Publisher-Controlled",'Escalation Inputs'!$D$4,'Escalation Inputs'!$C$4)+0.000001),OR(Y39="",Y39&lt;=IF($T39="Publisher-Controlled",'Escalation Inputs'!$D$5,'Escalation Inputs'!$C$5)+0.000001),OR(Z39="",Z39&lt;=IF($T39="Publisher-Controlled",'Escalation Inputs'!$D$6,'Escalation Inputs'!$C$6)+0.000001),OR(AA39="",AA39&lt;=IF($T39="Publisher-Controlled",'Escalation Inputs'!$D$7,'Escalation Inputs'!$C$7)+0.000001),OR(AB39="",AB39&lt;=IF($T39="Publisher-Controlled",'Escalation Inputs'!$D$8,'Escalation Inputs'!$C$8)+0.000001),OR(AC39="",AC39&lt;=IF($T39="Publisher-Controlled",'Escalation Inputs'!$D$9,'Escalation Inputs'!$C$9)+0.000001),OR(AD39="",AD39&lt;=IF($T39="Publisher-Controlled",'Escalation Inputs'!$D$10,'Escalation Inputs'!$C$10)+0.000001),OR(AE39="",AE39&lt;=IF($T39="Publisher-Controlled",'Escalation Inputs'!$D$11,'Escalation Inputs'!$C$11)+0.000001)),IF($T39="Publisher-Controlled","PUBLISHER REVIEW","PASS"),"REVIEW ESCALATION"))))))))</f>
        <v/>
      </c>
      <c r="AG39" s="20">
        <v>1</v>
      </c>
      <c r="AH39" s="20"/>
      <c r="AI39" s="28" t="str">
        <f t="shared" si="23"/>
        <v/>
      </c>
      <c r="AJ39" s="28" t="str">
        <f>IF(COUNTA($F39:$O39)=0,"",IF($T39="Publisher-Controlled",IF($AT39="READY FOR REVIEW",IF(2&lt;=$AG39,G39,AI39*(1+'Escalation Inputs'!$D$3)),""),G39))</f>
        <v/>
      </c>
      <c r="AK39" s="28" t="str">
        <f>IF(COUNTA($F39:$O39)=0,"",IF($T39="Publisher-Controlled",IF($AT39="READY FOR REVIEW",IF(3&lt;=$AG39,H39,AJ39*(1+'Escalation Inputs'!$D$4)),""),H39))</f>
        <v/>
      </c>
      <c r="AL39" s="28" t="str">
        <f>IF(COUNTA($F39:$O39)=0,"",IF($T39="Publisher-Controlled",IF($AT39="READY FOR REVIEW",IF(4&lt;=$AG39,I39,AK39*(1+'Escalation Inputs'!$D$5)),""),I39))</f>
        <v/>
      </c>
      <c r="AM39" s="28" t="str">
        <f>IF(COUNTA($F39:$O39)=0,"",IF($T39="Publisher-Controlled",IF($AT39="READY FOR REVIEW",IF(5&lt;=$AG39,J39,AL39*(1+'Escalation Inputs'!$D$6)),""),J39))</f>
        <v/>
      </c>
      <c r="AN39" s="28" t="str">
        <f>IF(COUNTA($F39:$O39)=0,"",IF($T39="Publisher-Controlled",IF($AT39="READY FOR REVIEW",IF(6&lt;=$AG39,K39,AM39*(1+'Escalation Inputs'!$D$7)),""),K39))</f>
        <v/>
      </c>
      <c r="AO39" s="28" t="str">
        <f>IF(COUNTA($F39:$O39)=0,"",IF($T39="Publisher-Controlled",IF($AT39="READY FOR REVIEW",IF(7&lt;=$AG39,L39,AN39*(1+'Escalation Inputs'!$D$8)),""),L39))</f>
        <v/>
      </c>
      <c r="AP39" s="28" t="str">
        <f>IF(COUNTA($F39:$O39)=0,"",IF($T39="Publisher-Controlled",IF($AT39="READY FOR REVIEW",IF(8&lt;=$AG39,M39,AO39*(1+'Escalation Inputs'!$D$9)),""),M39))</f>
        <v/>
      </c>
      <c r="AQ39" s="28" t="str">
        <f>IF(COUNTA($F39:$O39)=0,"",IF($T39="Publisher-Controlled",IF($AT39="READY FOR REVIEW",IF(9&lt;=$AG39,N39,AP39*(1+'Escalation Inputs'!$D$10)),""),N39))</f>
        <v/>
      </c>
      <c r="AR39" s="28" t="str">
        <f>IF(COUNTA($F39:$O39)=0,"",IF($T39="Publisher-Controlled",IF($AT39="READY FOR REVIEW",IF(10&lt;=$AG39,O39,AQ39*(1+'Escalation Inputs'!$D$11)),""),O39))</f>
        <v/>
      </c>
      <c r="AS39" s="28" t="str">
        <f t="shared" si="24"/>
        <v/>
      </c>
      <c r="AT39" s="20" t="str">
        <f>IF(COUNTA(F39:O39)=0,"",IF($T39&lt;&gt;"Publisher-Controlled","AS SUBMITTED",IF(OR(NOT(ISNUMBER(AG39)),AG39&lt;1,AG39&gt;10,AG39&lt;&gt;INT(AG39)),"REVIEW BINDING YEAR",IF(OR(COUNT(F39:O39)&lt;&gt;10,F39&lt;=0),"REVIEW PUBLISHER BASE / PRICES",IF(AND(AG39&gt;1,LEN(TRIM(AH39))=0),"REVIEW BINDING EVIDENCE",IF(COUNT('Escalation Inputs'!$D$3:$D$11)&lt;&gt;9,"REVIEW PUBLISHER ASSUMPTION","READY FOR REVIEW"))))))</f>
        <v/>
      </c>
    </row>
    <row r="40" spans="1:46" x14ac:dyDescent="0.55000000000000004">
      <c r="A40" s="44"/>
      <c r="B40" s="9"/>
      <c r="C40" s="9"/>
      <c r="D40" s="9"/>
      <c r="E40" s="10"/>
      <c r="F40" s="10"/>
      <c r="G40" s="10"/>
      <c r="H40" s="10"/>
      <c r="I40" s="10"/>
      <c r="J40" s="27"/>
      <c r="K40" s="28"/>
      <c r="L40" s="28"/>
      <c r="M40" s="28"/>
      <c r="N40" s="28"/>
      <c r="O40" s="28"/>
      <c r="P40" s="28">
        <f t="shared" si="13"/>
        <v>0</v>
      </c>
      <c r="Q40" s="20"/>
      <c r="R40" s="20"/>
      <c r="S40" s="20"/>
      <c r="T40" s="20"/>
      <c r="U40" s="20"/>
      <c r="V40" s="20"/>
      <c r="W40" s="21" t="str">
        <f t="shared" si="14"/>
        <v/>
      </c>
      <c r="X40" s="21" t="str">
        <f t="shared" si="15"/>
        <v/>
      </c>
      <c r="Y40" s="21" t="str">
        <f t="shared" si="16"/>
        <v/>
      </c>
      <c r="Z40" s="21" t="str">
        <f t="shared" si="17"/>
        <v/>
      </c>
      <c r="AA40" s="21" t="str">
        <f t="shared" si="18"/>
        <v/>
      </c>
      <c r="AB40" s="21" t="str">
        <f t="shared" si="19"/>
        <v/>
      </c>
      <c r="AC40" s="21" t="str">
        <f t="shared" si="20"/>
        <v/>
      </c>
      <c r="AD40" s="21" t="str">
        <f t="shared" si="21"/>
        <v/>
      </c>
      <c r="AE40" s="21" t="str">
        <f t="shared" si="22"/>
        <v/>
      </c>
      <c r="AF40" s="20" t="str">
        <f>IF(COUNTA(B40:O40)=0,"",IF(OR($A40="",COUNTIF('10-Year TCO Summary'!$A$3:$A$15,$A40)=0),"REVIEW CATEGORY",IF(NOT(OR($T40="Vendor-Controlled",$T40="Publisher-Controlled",$T40="One-Time / Nonrecurring",$T40="Other / Explain")),"REVIEW COST STATUS",IF(OR(COUNT(F40:O40)&lt;&gt;10,COUNTIF(F40:O40,"&lt;0")&gt;0),"REVIEW ANNUAL PRICES",IF($T40="Other / Explain","REVIEW COST STATUS",IF($T40="One-Time / Nonrecurring","PASS",IF(AND($T40="Vendor-Controlled",COUNT('Escalation Inputs'!$B$3:$B$11)&lt;&gt;9),"REVIEW CPI INPUTS",IF(AND(OR(W40="",W40&lt;=IF($T40="Publisher-Controlled",'Escalation Inputs'!$D$3,'Escalation Inputs'!$C$3)+0.000001),OR(X40="",X40&lt;=IF($T40="Publisher-Controlled",'Escalation Inputs'!$D$4,'Escalation Inputs'!$C$4)+0.000001),OR(Y40="",Y40&lt;=IF($T40="Publisher-Controlled",'Escalation Inputs'!$D$5,'Escalation Inputs'!$C$5)+0.000001),OR(Z40="",Z40&lt;=IF($T40="Publisher-Controlled",'Escalation Inputs'!$D$6,'Escalation Inputs'!$C$6)+0.000001),OR(AA40="",AA40&lt;=IF($T40="Publisher-Controlled",'Escalation Inputs'!$D$7,'Escalation Inputs'!$C$7)+0.000001),OR(AB40="",AB40&lt;=IF($T40="Publisher-Controlled",'Escalation Inputs'!$D$8,'Escalation Inputs'!$C$8)+0.000001),OR(AC40="",AC40&lt;=IF($T40="Publisher-Controlled",'Escalation Inputs'!$D$9,'Escalation Inputs'!$C$9)+0.000001),OR(AD40="",AD40&lt;=IF($T40="Publisher-Controlled",'Escalation Inputs'!$D$10,'Escalation Inputs'!$C$10)+0.000001),OR(AE40="",AE40&lt;=IF($T40="Publisher-Controlled",'Escalation Inputs'!$D$11,'Escalation Inputs'!$C$11)+0.000001)),IF($T40="Publisher-Controlled","PUBLISHER REVIEW","PASS"),"REVIEW ESCALATION"))))))))</f>
        <v/>
      </c>
      <c r="AG40" s="20">
        <v>1</v>
      </c>
      <c r="AH40" s="20"/>
      <c r="AI40" s="28" t="str">
        <f t="shared" si="23"/>
        <v/>
      </c>
      <c r="AJ40" s="28" t="str">
        <f>IF(COUNTA($F40:$O40)=0,"",IF($T40="Publisher-Controlled",IF($AT40="READY FOR REVIEW",IF(2&lt;=$AG40,G40,AI40*(1+'Escalation Inputs'!$D$3)),""),G40))</f>
        <v/>
      </c>
      <c r="AK40" s="28" t="str">
        <f>IF(COUNTA($F40:$O40)=0,"",IF($T40="Publisher-Controlled",IF($AT40="READY FOR REVIEW",IF(3&lt;=$AG40,H40,AJ40*(1+'Escalation Inputs'!$D$4)),""),H40))</f>
        <v/>
      </c>
      <c r="AL40" s="28" t="str">
        <f>IF(COUNTA($F40:$O40)=0,"",IF($T40="Publisher-Controlled",IF($AT40="READY FOR REVIEW",IF(4&lt;=$AG40,I40,AK40*(1+'Escalation Inputs'!$D$5)),""),I40))</f>
        <v/>
      </c>
      <c r="AM40" s="28" t="str">
        <f>IF(COUNTA($F40:$O40)=0,"",IF($T40="Publisher-Controlled",IF($AT40="READY FOR REVIEW",IF(5&lt;=$AG40,J40,AL40*(1+'Escalation Inputs'!$D$6)),""),J40))</f>
        <v/>
      </c>
      <c r="AN40" s="28" t="str">
        <f>IF(COUNTA($F40:$O40)=0,"",IF($T40="Publisher-Controlled",IF($AT40="READY FOR REVIEW",IF(6&lt;=$AG40,K40,AM40*(1+'Escalation Inputs'!$D$7)),""),K40))</f>
        <v/>
      </c>
      <c r="AO40" s="28" t="str">
        <f>IF(COUNTA($F40:$O40)=0,"",IF($T40="Publisher-Controlled",IF($AT40="READY FOR REVIEW",IF(7&lt;=$AG40,L40,AN40*(1+'Escalation Inputs'!$D$8)),""),L40))</f>
        <v/>
      </c>
      <c r="AP40" s="28" t="str">
        <f>IF(COUNTA($F40:$O40)=0,"",IF($T40="Publisher-Controlled",IF($AT40="READY FOR REVIEW",IF(8&lt;=$AG40,M40,AO40*(1+'Escalation Inputs'!$D$9)),""),M40))</f>
        <v/>
      </c>
      <c r="AQ40" s="28" t="str">
        <f>IF(COUNTA($F40:$O40)=0,"",IF($T40="Publisher-Controlled",IF($AT40="READY FOR REVIEW",IF(9&lt;=$AG40,N40,AP40*(1+'Escalation Inputs'!$D$10)),""),N40))</f>
        <v/>
      </c>
      <c r="AR40" s="28" t="str">
        <f>IF(COUNTA($F40:$O40)=0,"",IF($T40="Publisher-Controlled",IF($AT40="READY FOR REVIEW",IF(10&lt;=$AG40,O40,AQ40*(1+'Escalation Inputs'!$D$11)),""),O40))</f>
        <v/>
      </c>
      <c r="AS40" s="28" t="str">
        <f t="shared" si="24"/>
        <v/>
      </c>
      <c r="AT40" s="20" t="str">
        <f>IF(COUNTA(F40:O40)=0,"",IF($T40&lt;&gt;"Publisher-Controlled","AS SUBMITTED",IF(OR(NOT(ISNUMBER(AG40)),AG40&lt;1,AG40&gt;10,AG40&lt;&gt;INT(AG40)),"REVIEW BINDING YEAR",IF(OR(COUNT(F40:O40)&lt;&gt;10,F40&lt;=0),"REVIEW PUBLISHER BASE / PRICES",IF(AND(AG40&gt;1,LEN(TRIM(AH40))=0),"REVIEW BINDING EVIDENCE",IF(COUNT('Escalation Inputs'!$D$3:$D$11)&lt;&gt;9,"REVIEW PUBLISHER ASSUMPTION","READY FOR REVIEW"))))))</f>
        <v/>
      </c>
    </row>
    <row r="41" spans="1:46" x14ac:dyDescent="0.55000000000000004">
      <c r="A41" s="44"/>
      <c r="B41" s="9"/>
      <c r="C41" s="9"/>
      <c r="D41" s="9"/>
      <c r="E41" s="10"/>
      <c r="F41" s="10"/>
      <c r="G41" s="10"/>
      <c r="H41" s="10"/>
      <c r="I41" s="10"/>
      <c r="J41" s="27"/>
      <c r="K41" s="28"/>
      <c r="L41" s="28"/>
      <c r="M41" s="28"/>
      <c r="N41" s="28"/>
      <c r="O41" s="28"/>
      <c r="P41" s="28">
        <f t="shared" si="13"/>
        <v>0</v>
      </c>
      <c r="Q41" s="20"/>
      <c r="R41" s="20"/>
      <c r="S41" s="20"/>
      <c r="T41" s="20"/>
      <c r="U41" s="20"/>
      <c r="V41" s="20"/>
      <c r="W41" s="21" t="str">
        <f t="shared" si="14"/>
        <v/>
      </c>
      <c r="X41" s="21" t="str">
        <f t="shared" si="15"/>
        <v/>
      </c>
      <c r="Y41" s="21" t="str">
        <f t="shared" si="16"/>
        <v/>
      </c>
      <c r="Z41" s="21" t="str">
        <f t="shared" si="17"/>
        <v/>
      </c>
      <c r="AA41" s="21" t="str">
        <f t="shared" si="18"/>
        <v/>
      </c>
      <c r="AB41" s="21" t="str">
        <f t="shared" si="19"/>
        <v/>
      </c>
      <c r="AC41" s="21" t="str">
        <f t="shared" si="20"/>
        <v/>
      </c>
      <c r="AD41" s="21" t="str">
        <f t="shared" si="21"/>
        <v/>
      </c>
      <c r="AE41" s="21" t="str">
        <f t="shared" si="22"/>
        <v/>
      </c>
      <c r="AF41" s="20" t="str">
        <f>IF(COUNTA(B41:O41)=0,"",IF(OR($A41="",COUNTIF('10-Year TCO Summary'!$A$3:$A$15,$A41)=0),"REVIEW CATEGORY",IF(NOT(OR($T41="Vendor-Controlled",$T41="Publisher-Controlled",$T41="One-Time / Nonrecurring",$T41="Other / Explain")),"REVIEW COST STATUS",IF(OR(COUNT(F41:O41)&lt;&gt;10,COUNTIF(F41:O41,"&lt;0")&gt;0),"REVIEW ANNUAL PRICES",IF($T41="Other / Explain","REVIEW COST STATUS",IF($T41="One-Time / Nonrecurring","PASS",IF(AND($T41="Vendor-Controlled",COUNT('Escalation Inputs'!$B$3:$B$11)&lt;&gt;9),"REVIEW CPI INPUTS",IF(AND(OR(W41="",W41&lt;=IF($T41="Publisher-Controlled",'Escalation Inputs'!$D$3,'Escalation Inputs'!$C$3)+0.000001),OR(X41="",X41&lt;=IF($T41="Publisher-Controlled",'Escalation Inputs'!$D$4,'Escalation Inputs'!$C$4)+0.000001),OR(Y41="",Y41&lt;=IF($T41="Publisher-Controlled",'Escalation Inputs'!$D$5,'Escalation Inputs'!$C$5)+0.000001),OR(Z41="",Z41&lt;=IF($T41="Publisher-Controlled",'Escalation Inputs'!$D$6,'Escalation Inputs'!$C$6)+0.000001),OR(AA41="",AA41&lt;=IF($T41="Publisher-Controlled",'Escalation Inputs'!$D$7,'Escalation Inputs'!$C$7)+0.000001),OR(AB41="",AB41&lt;=IF($T41="Publisher-Controlled",'Escalation Inputs'!$D$8,'Escalation Inputs'!$C$8)+0.000001),OR(AC41="",AC41&lt;=IF($T41="Publisher-Controlled",'Escalation Inputs'!$D$9,'Escalation Inputs'!$C$9)+0.000001),OR(AD41="",AD41&lt;=IF($T41="Publisher-Controlled",'Escalation Inputs'!$D$10,'Escalation Inputs'!$C$10)+0.000001),OR(AE41="",AE41&lt;=IF($T41="Publisher-Controlled",'Escalation Inputs'!$D$11,'Escalation Inputs'!$C$11)+0.000001)),IF($T41="Publisher-Controlled","PUBLISHER REVIEW","PASS"),"REVIEW ESCALATION"))))))))</f>
        <v/>
      </c>
      <c r="AG41" s="20">
        <v>1</v>
      </c>
      <c r="AH41" s="20"/>
      <c r="AI41" s="28" t="str">
        <f t="shared" si="23"/>
        <v/>
      </c>
      <c r="AJ41" s="28" t="str">
        <f>IF(COUNTA($F41:$O41)=0,"",IF($T41="Publisher-Controlled",IF($AT41="READY FOR REVIEW",IF(2&lt;=$AG41,G41,AI41*(1+'Escalation Inputs'!$D$3)),""),G41))</f>
        <v/>
      </c>
      <c r="AK41" s="28" t="str">
        <f>IF(COUNTA($F41:$O41)=0,"",IF($T41="Publisher-Controlled",IF($AT41="READY FOR REVIEW",IF(3&lt;=$AG41,H41,AJ41*(1+'Escalation Inputs'!$D$4)),""),H41))</f>
        <v/>
      </c>
      <c r="AL41" s="28" t="str">
        <f>IF(COUNTA($F41:$O41)=0,"",IF($T41="Publisher-Controlled",IF($AT41="READY FOR REVIEW",IF(4&lt;=$AG41,I41,AK41*(1+'Escalation Inputs'!$D$5)),""),I41))</f>
        <v/>
      </c>
      <c r="AM41" s="28" t="str">
        <f>IF(COUNTA($F41:$O41)=0,"",IF($T41="Publisher-Controlled",IF($AT41="READY FOR REVIEW",IF(5&lt;=$AG41,J41,AL41*(1+'Escalation Inputs'!$D$6)),""),J41))</f>
        <v/>
      </c>
      <c r="AN41" s="28" t="str">
        <f>IF(COUNTA($F41:$O41)=0,"",IF($T41="Publisher-Controlled",IF($AT41="READY FOR REVIEW",IF(6&lt;=$AG41,K41,AM41*(1+'Escalation Inputs'!$D$7)),""),K41))</f>
        <v/>
      </c>
      <c r="AO41" s="28" t="str">
        <f>IF(COUNTA($F41:$O41)=0,"",IF($T41="Publisher-Controlled",IF($AT41="READY FOR REVIEW",IF(7&lt;=$AG41,L41,AN41*(1+'Escalation Inputs'!$D$8)),""),L41))</f>
        <v/>
      </c>
      <c r="AP41" s="28" t="str">
        <f>IF(COUNTA($F41:$O41)=0,"",IF($T41="Publisher-Controlled",IF($AT41="READY FOR REVIEW",IF(8&lt;=$AG41,M41,AO41*(1+'Escalation Inputs'!$D$9)),""),M41))</f>
        <v/>
      </c>
      <c r="AQ41" s="28" t="str">
        <f>IF(COUNTA($F41:$O41)=0,"",IF($T41="Publisher-Controlled",IF($AT41="READY FOR REVIEW",IF(9&lt;=$AG41,N41,AP41*(1+'Escalation Inputs'!$D$10)),""),N41))</f>
        <v/>
      </c>
      <c r="AR41" s="28" t="str">
        <f>IF(COUNTA($F41:$O41)=0,"",IF($T41="Publisher-Controlled",IF($AT41="READY FOR REVIEW",IF(10&lt;=$AG41,O41,AQ41*(1+'Escalation Inputs'!$D$11)),""),O41))</f>
        <v/>
      </c>
      <c r="AS41" s="28" t="str">
        <f t="shared" si="24"/>
        <v/>
      </c>
      <c r="AT41" s="20" t="str">
        <f>IF(COUNTA(F41:O41)=0,"",IF($T41&lt;&gt;"Publisher-Controlled","AS SUBMITTED",IF(OR(NOT(ISNUMBER(AG41)),AG41&lt;1,AG41&gt;10,AG41&lt;&gt;INT(AG41)),"REVIEW BINDING YEAR",IF(OR(COUNT(F41:O41)&lt;&gt;10,F41&lt;=0),"REVIEW PUBLISHER BASE / PRICES",IF(AND(AG41&gt;1,LEN(TRIM(AH41))=0),"REVIEW BINDING EVIDENCE",IF(COUNT('Escalation Inputs'!$D$3:$D$11)&lt;&gt;9,"REVIEW PUBLISHER ASSUMPTION","READY FOR REVIEW"))))))</f>
        <v/>
      </c>
    </row>
    <row r="42" spans="1:46" x14ac:dyDescent="0.55000000000000004">
      <c r="A42" s="44"/>
      <c r="B42" s="9"/>
      <c r="C42" s="9"/>
      <c r="D42" s="9"/>
      <c r="E42" s="10"/>
      <c r="F42" s="10"/>
      <c r="G42" s="10"/>
      <c r="H42" s="10"/>
      <c r="I42" s="10"/>
      <c r="J42" s="27"/>
      <c r="K42" s="28"/>
      <c r="L42" s="28"/>
      <c r="M42" s="28"/>
      <c r="N42" s="28"/>
      <c r="O42" s="28"/>
      <c r="P42" s="28">
        <f t="shared" si="13"/>
        <v>0</v>
      </c>
      <c r="Q42" s="20"/>
      <c r="R42" s="20"/>
      <c r="S42" s="20"/>
      <c r="T42" s="20"/>
      <c r="U42" s="20"/>
      <c r="V42" s="20"/>
      <c r="W42" s="21" t="str">
        <f t="shared" si="14"/>
        <v/>
      </c>
      <c r="X42" s="21" t="str">
        <f t="shared" si="15"/>
        <v/>
      </c>
      <c r="Y42" s="21" t="str">
        <f t="shared" si="16"/>
        <v/>
      </c>
      <c r="Z42" s="21" t="str">
        <f t="shared" si="17"/>
        <v/>
      </c>
      <c r="AA42" s="21" t="str">
        <f t="shared" si="18"/>
        <v/>
      </c>
      <c r="AB42" s="21" t="str">
        <f t="shared" si="19"/>
        <v/>
      </c>
      <c r="AC42" s="21" t="str">
        <f t="shared" si="20"/>
        <v/>
      </c>
      <c r="AD42" s="21" t="str">
        <f t="shared" si="21"/>
        <v/>
      </c>
      <c r="AE42" s="21" t="str">
        <f t="shared" si="22"/>
        <v/>
      </c>
      <c r="AF42" s="20" t="str">
        <f>IF(COUNTA(B42:O42)=0,"",IF(OR($A42="",COUNTIF('10-Year TCO Summary'!$A$3:$A$15,$A42)=0),"REVIEW CATEGORY",IF(NOT(OR($T42="Vendor-Controlled",$T42="Publisher-Controlled",$T42="One-Time / Nonrecurring",$T42="Other / Explain")),"REVIEW COST STATUS",IF(OR(COUNT(F42:O42)&lt;&gt;10,COUNTIF(F42:O42,"&lt;0")&gt;0),"REVIEW ANNUAL PRICES",IF($T42="Other / Explain","REVIEW COST STATUS",IF($T42="One-Time / Nonrecurring","PASS",IF(AND($T42="Vendor-Controlled",COUNT('Escalation Inputs'!$B$3:$B$11)&lt;&gt;9),"REVIEW CPI INPUTS",IF(AND(OR(W42="",W42&lt;=IF($T42="Publisher-Controlled",'Escalation Inputs'!$D$3,'Escalation Inputs'!$C$3)+0.000001),OR(X42="",X42&lt;=IF($T42="Publisher-Controlled",'Escalation Inputs'!$D$4,'Escalation Inputs'!$C$4)+0.000001),OR(Y42="",Y42&lt;=IF($T42="Publisher-Controlled",'Escalation Inputs'!$D$5,'Escalation Inputs'!$C$5)+0.000001),OR(Z42="",Z42&lt;=IF($T42="Publisher-Controlled",'Escalation Inputs'!$D$6,'Escalation Inputs'!$C$6)+0.000001),OR(AA42="",AA42&lt;=IF($T42="Publisher-Controlled",'Escalation Inputs'!$D$7,'Escalation Inputs'!$C$7)+0.000001),OR(AB42="",AB42&lt;=IF($T42="Publisher-Controlled",'Escalation Inputs'!$D$8,'Escalation Inputs'!$C$8)+0.000001),OR(AC42="",AC42&lt;=IF($T42="Publisher-Controlled",'Escalation Inputs'!$D$9,'Escalation Inputs'!$C$9)+0.000001),OR(AD42="",AD42&lt;=IF($T42="Publisher-Controlled",'Escalation Inputs'!$D$10,'Escalation Inputs'!$C$10)+0.000001),OR(AE42="",AE42&lt;=IF($T42="Publisher-Controlled",'Escalation Inputs'!$D$11,'Escalation Inputs'!$C$11)+0.000001)),IF($T42="Publisher-Controlled","PUBLISHER REVIEW","PASS"),"REVIEW ESCALATION"))))))))</f>
        <v/>
      </c>
      <c r="AG42" s="20">
        <v>1</v>
      </c>
      <c r="AH42" s="20"/>
      <c r="AI42" s="28" t="str">
        <f t="shared" si="23"/>
        <v/>
      </c>
      <c r="AJ42" s="28" t="str">
        <f>IF(COUNTA($F42:$O42)=0,"",IF($T42="Publisher-Controlled",IF($AT42="READY FOR REVIEW",IF(2&lt;=$AG42,G42,AI42*(1+'Escalation Inputs'!$D$3)),""),G42))</f>
        <v/>
      </c>
      <c r="AK42" s="28" t="str">
        <f>IF(COUNTA($F42:$O42)=0,"",IF($T42="Publisher-Controlled",IF($AT42="READY FOR REVIEW",IF(3&lt;=$AG42,H42,AJ42*(1+'Escalation Inputs'!$D$4)),""),H42))</f>
        <v/>
      </c>
      <c r="AL42" s="28" t="str">
        <f>IF(COUNTA($F42:$O42)=0,"",IF($T42="Publisher-Controlled",IF($AT42="READY FOR REVIEW",IF(4&lt;=$AG42,I42,AK42*(1+'Escalation Inputs'!$D$5)),""),I42))</f>
        <v/>
      </c>
      <c r="AM42" s="28" t="str">
        <f>IF(COUNTA($F42:$O42)=0,"",IF($T42="Publisher-Controlled",IF($AT42="READY FOR REVIEW",IF(5&lt;=$AG42,J42,AL42*(1+'Escalation Inputs'!$D$6)),""),J42))</f>
        <v/>
      </c>
      <c r="AN42" s="28" t="str">
        <f>IF(COUNTA($F42:$O42)=0,"",IF($T42="Publisher-Controlled",IF($AT42="READY FOR REVIEW",IF(6&lt;=$AG42,K42,AM42*(1+'Escalation Inputs'!$D$7)),""),K42))</f>
        <v/>
      </c>
      <c r="AO42" s="28" t="str">
        <f>IF(COUNTA($F42:$O42)=0,"",IF($T42="Publisher-Controlled",IF($AT42="READY FOR REVIEW",IF(7&lt;=$AG42,L42,AN42*(1+'Escalation Inputs'!$D$8)),""),L42))</f>
        <v/>
      </c>
      <c r="AP42" s="28" t="str">
        <f>IF(COUNTA($F42:$O42)=0,"",IF($T42="Publisher-Controlled",IF($AT42="READY FOR REVIEW",IF(8&lt;=$AG42,M42,AO42*(1+'Escalation Inputs'!$D$9)),""),M42))</f>
        <v/>
      </c>
      <c r="AQ42" s="28" t="str">
        <f>IF(COUNTA($F42:$O42)=0,"",IF($T42="Publisher-Controlled",IF($AT42="READY FOR REVIEW",IF(9&lt;=$AG42,N42,AP42*(1+'Escalation Inputs'!$D$10)),""),N42))</f>
        <v/>
      </c>
      <c r="AR42" s="28" t="str">
        <f>IF(COUNTA($F42:$O42)=0,"",IF($T42="Publisher-Controlled",IF($AT42="READY FOR REVIEW",IF(10&lt;=$AG42,O42,AQ42*(1+'Escalation Inputs'!$D$11)),""),O42))</f>
        <v/>
      </c>
      <c r="AS42" s="28" t="str">
        <f t="shared" si="24"/>
        <v/>
      </c>
      <c r="AT42" s="20" t="str">
        <f>IF(COUNTA(F42:O42)=0,"",IF($T42&lt;&gt;"Publisher-Controlled","AS SUBMITTED",IF(OR(NOT(ISNUMBER(AG42)),AG42&lt;1,AG42&gt;10,AG42&lt;&gt;INT(AG42)),"REVIEW BINDING YEAR",IF(OR(COUNT(F42:O42)&lt;&gt;10,F42&lt;=0),"REVIEW PUBLISHER BASE / PRICES",IF(AND(AG42&gt;1,LEN(TRIM(AH42))=0),"REVIEW BINDING EVIDENCE",IF(COUNT('Escalation Inputs'!$D$3:$D$11)&lt;&gt;9,"REVIEW PUBLISHER ASSUMPTION","READY FOR REVIEW"))))))</f>
        <v/>
      </c>
    </row>
    <row r="43" spans="1:46" x14ac:dyDescent="0.55000000000000004">
      <c r="A43" s="44"/>
      <c r="B43" s="9"/>
      <c r="C43" s="9"/>
      <c r="D43" s="9"/>
      <c r="E43" s="10"/>
      <c r="F43" s="10"/>
      <c r="G43" s="10"/>
      <c r="H43" s="10"/>
      <c r="I43" s="10"/>
      <c r="J43" s="27"/>
      <c r="K43" s="28"/>
      <c r="L43" s="28"/>
      <c r="M43" s="28"/>
      <c r="N43" s="28"/>
      <c r="O43" s="28"/>
      <c r="P43" s="28">
        <f t="shared" si="13"/>
        <v>0</v>
      </c>
      <c r="Q43" s="20"/>
      <c r="R43" s="20"/>
      <c r="S43" s="20"/>
      <c r="T43" s="20"/>
      <c r="U43" s="20"/>
      <c r="V43" s="20"/>
      <c r="W43" s="21" t="str">
        <f t="shared" si="14"/>
        <v/>
      </c>
      <c r="X43" s="21" t="str">
        <f t="shared" si="15"/>
        <v/>
      </c>
      <c r="Y43" s="21" t="str">
        <f t="shared" si="16"/>
        <v/>
      </c>
      <c r="Z43" s="21" t="str">
        <f t="shared" si="17"/>
        <v/>
      </c>
      <c r="AA43" s="21" t="str">
        <f t="shared" si="18"/>
        <v/>
      </c>
      <c r="AB43" s="21" t="str">
        <f t="shared" si="19"/>
        <v/>
      </c>
      <c r="AC43" s="21" t="str">
        <f t="shared" si="20"/>
        <v/>
      </c>
      <c r="AD43" s="21" t="str">
        <f t="shared" si="21"/>
        <v/>
      </c>
      <c r="AE43" s="21" t="str">
        <f t="shared" si="22"/>
        <v/>
      </c>
      <c r="AF43" s="20" t="str">
        <f>IF(COUNTA(B43:O43)=0,"",IF(OR($A43="",COUNTIF('10-Year TCO Summary'!$A$3:$A$15,$A43)=0),"REVIEW CATEGORY",IF(NOT(OR($T43="Vendor-Controlled",$T43="Publisher-Controlled",$T43="One-Time / Nonrecurring",$T43="Other / Explain")),"REVIEW COST STATUS",IF(OR(COUNT(F43:O43)&lt;&gt;10,COUNTIF(F43:O43,"&lt;0")&gt;0),"REVIEW ANNUAL PRICES",IF($T43="Other / Explain","REVIEW COST STATUS",IF($T43="One-Time / Nonrecurring","PASS",IF(AND($T43="Vendor-Controlled",COUNT('Escalation Inputs'!$B$3:$B$11)&lt;&gt;9),"REVIEW CPI INPUTS",IF(AND(OR(W43="",W43&lt;=IF($T43="Publisher-Controlled",'Escalation Inputs'!$D$3,'Escalation Inputs'!$C$3)+0.000001),OR(X43="",X43&lt;=IF($T43="Publisher-Controlled",'Escalation Inputs'!$D$4,'Escalation Inputs'!$C$4)+0.000001),OR(Y43="",Y43&lt;=IF($T43="Publisher-Controlled",'Escalation Inputs'!$D$5,'Escalation Inputs'!$C$5)+0.000001),OR(Z43="",Z43&lt;=IF($T43="Publisher-Controlled",'Escalation Inputs'!$D$6,'Escalation Inputs'!$C$6)+0.000001),OR(AA43="",AA43&lt;=IF($T43="Publisher-Controlled",'Escalation Inputs'!$D$7,'Escalation Inputs'!$C$7)+0.000001),OR(AB43="",AB43&lt;=IF($T43="Publisher-Controlled",'Escalation Inputs'!$D$8,'Escalation Inputs'!$C$8)+0.000001),OR(AC43="",AC43&lt;=IF($T43="Publisher-Controlled",'Escalation Inputs'!$D$9,'Escalation Inputs'!$C$9)+0.000001),OR(AD43="",AD43&lt;=IF($T43="Publisher-Controlled",'Escalation Inputs'!$D$10,'Escalation Inputs'!$C$10)+0.000001),OR(AE43="",AE43&lt;=IF($T43="Publisher-Controlled",'Escalation Inputs'!$D$11,'Escalation Inputs'!$C$11)+0.000001)),IF($T43="Publisher-Controlled","PUBLISHER REVIEW","PASS"),"REVIEW ESCALATION"))))))))</f>
        <v/>
      </c>
      <c r="AG43" s="20">
        <v>1</v>
      </c>
      <c r="AH43" s="20"/>
      <c r="AI43" s="28" t="str">
        <f t="shared" si="23"/>
        <v/>
      </c>
      <c r="AJ43" s="28" t="str">
        <f>IF(COUNTA($F43:$O43)=0,"",IF($T43="Publisher-Controlled",IF($AT43="READY FOR REVIEW",IF(2&lt;=$AG43,G43,AI43*(1+'Escalation Inputs'!$D$3)),""),G43))</f>
        <v/>
      </c>
      <c r="AK43" s="28" t="str">
        <f>IF(COUNTA($F43:$O43)=0,"",IF($T43="Publisher-Controlled",IF($AT43="READY FOR REVIEW",IF(3&lt;=$AG43,H43,AJ43*(1+'Escalation Inputs'!$D$4)),""),H43))</f>
        <v/>
      </c>
      <c r="AL43" s="28" t="str">
        <f>IF(COUNTA($F43:$O43)=0,"",IF($T43="Publisher-Controlled",IF($AT43="READY FOR REVIEW",IF(4&lt;=$AG43,I43,AK43*(1+'Escalation Inputs'!$D$5)),""),I43))</f>
        <v/>
      </c>
      <c r="AM43" s="28" t="str">
        <f>IF(COUNTA($F43:$O43)=0,"",IF($T43="Publisher-Controlled",IF($AT43="READY FOR REVIEW",IF(5&lt;=$AG43,J43,AL43*(1+'Escalation Inputs'!$D$6)),""),J43))</f>
        <v/>
      </c>
      <c r="AN43" s="28" t="str">
        <f>IF(COUNTA($F43:$O43)=0,"",IF($T43="Publisher-Controlled",IF($AT43="READY FOR REVIEW",IF(6&lt;=$AG43,K43,AM43*(1+'Escalation Inputs'!$D$7)),""),K43))</f>
        <v/>
      </c>
      <c r="AO43" s="28" t="str">
        <f>IF(COUNTA($F43:$O43)=0,"",IF($T43="Publisher-Controlled",IF($AT43="READY FOR REVIEW",IF(7&lt;=$AG43,L43,AN43*(1+'Escalation Inputs'!$D$8)),""),L43))</f>
        <v/>
      </c>
      <c r="AP43" s="28" t="str">
        <f>IF(COUNTA($F43:$O43)=0,"",IF($T43="Publisher-Controlled",IF($AT43="READY FOR REVIEW",IF(8&lt;=$AG43,M43,AO43*(1+'Escalation Inputs'!$D$9)),""),M43))</f>
        <v/>
      </c>
      <c r="AQ43" s="28" t="str">
        <f>IF(COUNTA($F43:$O43)=0,"",IF($T43="Publisher-Controlled",IF($AT43="READY FOR REVIEW",IF(9&lt;=$AG43,N43,AP43*(1+'Escalation Inputs'!$D$10)),""),N43))</f>
        <v/>
      </c>
      <c r="AR43" s="28" t="str">
        <f>IF(COUNTA($F43:$O43)=0,"",IF($T43="Publisher-Controlled",IF($AT43="READY FOR REVIEW",IF(10&lt;=$AG43,O43,AQ43*(1+'Escalation Inputs'!$D$11)),""),O43))</f>
        <v/>
      </c>
      <c r="AS43" s="28" t="str">
        <f t="shared" si="24"/>
        <v/>
      </c>
      <c r="AT43" s="20" t="str">
        <f>IF(COUNTA(F43:O43)=0,"",IF($T43&lt;&gt;"Publisher-Controlled","AS SUBMITTED",IF(OR(NOT(ISNUMBER(AG43)),AG43&lt;1,AG43&gt;10,AG43&lt;&gt;INT(AG43)),"REVIEW BINDING YEAR",IF(OR(COUNT(F43:O43)&lt;&gt;10,F43&lt;=0),"REVIEW PUBLISHER BASE / PRICES",IF(AND(AG43&gt;1,LEN(TRIM(AH43))=0),"REVIEW BINDING EVIDENCE",IF(COUNT('Escalation Inputs'!$D$3:$D$11)&lt;&gt;9,"REVIEW PUBLISHER ASSUMPTION","READY FOR REVIEW"))))))</f>
        <v/>
      </c>
    </row>
    <row r="44" spans="1:46" x14ac:dyDescent="0.55000000000000004">
      <c r="A44" s="44"/>
      <c r="B44" s="9"/>
      <c r="C44" s="9"/>
      <c r="D44" s="9"/>
      <c r="E44" s="10"/>
      <c r="F44" s="10"/>
      <c r="G44" s="10"/>
      <c r="H44" s="10"/>
      <c r="I44" s="10"/>
      <c r="J44" s="27"/>
      <c r="K44" s="28"/>
      <c r="L44" s="28"/>
      <c r="M44" s="28"/>
      <c r="N44" s="28"/>
      <c r="O44" s="28"/>
      <c r="P44" s="28">
        <f t="shared" si="13"/>
        <v>0</v>
      </c>
      <c r="Q44" s="20"/>
      <c r="R44" s="20"/>
      <c r="S44" s="20"/>
      <c r="T44" s="20"/>
      <c r="U44" s="20"/>
      <c r="V44" s="20"/>
      <c r="W44" s="21" t="str">
        <f t="shared" si="14"/>
        <v/>
      </c>
      <c r="X44" s="21" t="str">
        <f t="shared" si="15"/>
        <v/>
      </c>
      <c r="Y44" s="21" t="str">
        <f t="shared" si="16"/>
        <v/>
      </c>
      <c r="Z44" s="21" t="str">
        <f t="shared" si="17"/>
        <v/>
      </c>
      <c r="AA44" s="21" t="str">
        <f t="shared" si="18"/>
        <v/>
      </c>
      <c r="AB44" s="21" t="str">
        <f t="shared" si="19"/>
        <v/>
      </c>
      <c r="AC44" s="21" t="str">
        <f t="shared" si="20"/>
        <v/>
      </c>
      <c r="AD44" s="21" t="str">
        <f t="shared" si="21"/>
        <v/>
      </c>
      <c r="AE44" s="21" t="str">
        <f t="shared" si="22"/>
        <v/>
      </c>
      <c r="AF44" s="20" t="str">
        <f>IF(COUNTA(B44:O44)=0,"",IF(OR($A44="",COUNTIF('10-Year TCO Summary'!$A$3:$A$15,$A44)=0),"REVIEW CATEGORY",IF(NOT(OR($T44="Vendor-Controlled",$T44="Publisher-Controlled",$T44="One-Time / Nonrecurring",$T44="Other / Explain")),"REVIEW COST STATUS",IF(OR(COUNT(F44:O44)&lt;&gt;10,COUNTIF(F44:O44,"&lt;0")&gt;0),"REVIEW ANNUAL PRICES",IF($T44="Other / Explain","REVIEW COST STATUS",IF($T44="One-Time / Nonrecurring","PASS",IF(AND($T44="Vendor-Controlled",COUNT('Escalation Inputs'!$B$3:$B$11)&lt;&gt;9),"REVIEW CPI INPUTS",IF(AND(OR(W44="",W44&lt;=IF($T44="Publisher-Controlled",'Escalation Inputs'!$D$3,'Escalation Inputs'!$C$3)+0.000001),OR(X44="",X44&lt;=IF($T44="Publisher-Controlled",'Escalation Inputs'!$D$4,'Escalation Inputs'!$C$4)+0.000001),OR(Y44="",Y44&lt;=IF($T44="Publisher-Controlled",'Escalation Inputs'!$D$5,'Escalation Inputs'!$C$5)+0.000001),OR(Z44="",Z44&lt;=IF($T44="Publisher-Controlled",'Escalation Inputs'!$D$6,'Escalation Inputs'!$C$6)+0.000001),OR(AA44="",AA44&lt;=IF($T44="Publisher-Controlled",'Escalation Inputs'!$D$7,'Escalation Inputs'!$C$7)+0.000001),OR(AB44="",AB44&lt;=IF($T44="Publisher-Controlled",'Escalation Inputs'!$D$8,'Escalation Inputs'!$C$8)+0.000001),OR(AC44="",AC44&lt;=IF($T44="Publisher-Controlled",'Escalation Inputs'!$D$9,'Escalation Inputs'!$C$9)+0.000001),OR(AD44="",AD44&lt;=IF($T44="Publisher-Controlled",'Escalation Inputs'!$D$10,'Escalation Inputs'!$C$10)+0.000001),OR(AE44="",AE44&lt;=IF($T44="Publisher-Controlled",'Escalation Inputs'!$D$11,'Escalation Inputs'!$C$11)+0.000001)),IF($T44="Publisher-Controlled","PUBLISHER REVIEW","PASS"),"REVIEW ESCALATION"))))))))</f>
        <v/>
      </c>
      <c r="AG44" s="20">
        <v>1</v>
      </c>
      <c r="AH44" s="20"/>
      <c r="AI44" s="28" t="str">
        <f t="shared" si="23"/>
        <v/>
      </c>
      <c r="AJ44" s="28" t="str">
        <f>IF(COUNTA($F44:$O44)=0,"",IF($T44="Publisher-Controlled",IF($AT44="READY FOR REVIEW",IF(2&lt;=$AG44,G44,AI44*(1+'Escalation Inputs'!$D$3)),""),G44))</f>
        <v/>
      </c>
      <c r="AK44" s="28" t="str">
        <f>IF(COUNTA($F44:$O44)=0,"",IF($T44="Publisher-Controlled",IF($AT44="READY FOR REVIEW",IF(3&lt;=$AG44,H44,AJ44*(1+'Escalation Inputs'!$D$4)),""),H44))</f>
        <v/>
      </c>
      <c r="AL44" s="28" t="str">
        <f>IF(COUNTA($F44:$O44)=0,"",IF($T44="Publisher-Controlled",IF($AT44="READY FOR REVIEW",IF(4&lt;=$AG44,I44,AK44*(1+'Escalation Inputs'!$D$5)),""),I44))</f>
        <v/>
      </c>
      <c r="AM44" s="28" t="str">
        <f>IF(COUNTA($F44:$O44)=0,"",IF($T44="Publisher-Controlled",IF($AT44="READY FOR REVIEW",IF(5&lt;=$AG44,J44,AL44*(1+'Escalation Inputs'!$D$6)),""),J44))</f>
        <v/>
      </c>
      <c r="AN44" s="28" t="str">
        <f>IF(COUNTA($F44:$O44)=0,"",IF($T44="Publisher-Controlled",IF($AT44="READY FOR REVIEW",IF(6&lt;=$AG44,K44,AM44*(1+'Escalation Inputs'!$D$7)),""),K44))</f>
        <v/>
      </c>
      <c r="AO44" s="28" t="str">
        <f>IF(COUNTA($F44:$O44)=0,"",IF($T44="Publisher-Controlled",IF($AT44="READY FOR REVIEW",IF(7&lt;=$AG44,L44,AN44*(1+'Escalation Inputs'!$D$8)),""),L44))</f>
        <v/>
      </c>
      <c r="AP44" s="28" t="str">
        <f>IF(COUNTA($F44:$O44)=0,"",IF($T44="Publisher-Controlled",IF($AT44="READY FOR REVIEW",IF(8&lt;=$AG44,M44,AO44*(1+'Escalation Inputs'!$D$9)),""),M44))</f>
        <v/>
      </c>
      <c r="AQ44" s="28" t="str">
        <f>IF(COUNTA($F44:$O44)=0,"",IF($T44="Publisher-Controlled",IF($AT44="READY FOR REVIEW",IF(9&lt;=$AG44,N44,AP44*(1+'Escalation Inputs'!$D$10)),""),N44))</f>
        <v/>
      </c>
      <c r="AR44" s="28" t="str">
        <f>IF(COUNTA($F44:$O44)=0,"",IF($T44="Publisher-Controlled",IF($AT44="READY FOR REVIEW",IF(10&lt;=$AG44,O44,AQ44*(1+'Escalation Inputs'!$D$11)),""),O44))</f>
        <v/>
      </c>
      <c r="AS44" s="28" t="str">
        <f t="shared" si="24"/>
        <v/>
      </c>
      <c r="AT44" s="20" t="str">
        <f>IF(COUNTA(F44:O44)=0,"",IF($T44&lt;&gt;"Publisher-Controlled","AS SUBMITTED",IF(OR(NOT(ISNUMBER(AG44)),AG44&lt;1,AG44&gt;10,AG44&lt;&gt;INT(AG44)),"REVIEW BINDING YEAR",IF(OR(COUNT(F44:O44)&lt;&gt;10,F44&lt;=0),"REVIEW PUBLISHER BASE / PRICES",IF(AND(AG44&gt;1,LEN(TRIM(AH44))=0),"REVIEW BINDING EVIDENCE",IF(COUNT('Escalation Inputs'!$D$3:$D$11)&lt;&gt;9,"REVIEW PUBLISHER ASSUMPTION","READY FOR REVIEW"))))))</f>
        <v/>
      </c>
    </row>
    <row r="45" spans="1:46" x14ac:dyDescent="0.55000000000000004">
      <c r="A45" s="47"/>
      <c r="B45" s="8"/>
      <c r="C45" s="8"/>
      <c r="D45" s="8"/>
      <c r="E45" s="8"/>
      <c r="F45" s="16"/>
      <c r="G45" s="16"/>
      <c r="H45" s="16"/>
      <c r="I45" s="16"/>
      <c r="J45" s="27"/>
      <c r="K45" s="28"/>
      <c r="L45" s="28"/>
      <c r="M45" s="28"/>
      <c r="N45" s="28"/>
      <c r="O45" s="28"/>
      <c r="P45" s="28">
        <f t="shared" si="13"/>
        <v>0</v>
      </c>
      <c r="Q45" s="20"/>
      <c r="R45" s="20"/>
      <c r="S45" s="20"/>
      <c r="T45" s="20"/>
      <c r="U45" s="20"/>
      <c r="V45" s="20"/>
      <c r="W45" s="21" t="str">
        <f t="shared" si="14"/>
        <v/>
      </c>
      <c r="X45" s="21" t="str">
        <f t="shared" si="15"/>
        <v/>
      </c>
      <c r="Y45" s="21" t="str">
        <f t="shared" si="16"/>
        <v/>
      </c>
      <c r="Z45" s="21" t="str">
        <f t="shared" si="17"/>
        <v/>
      </c>
      <c r="AA45" s="21" t="str">
        <f t="shared" si="18"/>
        <v/>
      </c>
      <c r="AB45" s="21" t="str">
        <f t="shared" si="19"/>
        <v/>
      </c>
      <c r="AC45" s="21" t="str">
        <f t="shared" si="20"/>
        <v/>
      </c>
      <c r="AD45" s="21" t="str">
        <f t="shared" si="21"/>
        <v/>
      </c>
      <c r="AE45" s="21" t="str">
        <f t="shared" si="22"/>
        <v/>
      </c>
      <c r="AF45" s="20" t="str">
        <f>IF(COUNTA(B45:O45)=0,"",IF(OR($A45="",COUNTIF('10-Year TCO Summary'!$A$3:$A$15,$A45)=0),"REVIEW CATEGORY",IF(NOT(OR($T45="Vendor-Controlled",$T45="Publisher-Controlled",$T45="One-Time / Nonrecurring",$T45="Other / Explain")),"REVIEW COST STATUS",IF(OR(COUNT(F45:O45)&lt;&gt;10,COUNTIF(F45:O45,"&lt;0")&gt;0),"REVIEW ANNUAL PRICES",IF($T45="Other / Explain","REVIEW COST STATUS",IF($T45="One-Time / Nonrecurring","PASS",IF(AND($T45="Vendor-Controlled",COUNT('Escalation Inputs'!$B$3:$B$11)&lt;&gt;9),"REVIEW CPI INPUTS",IF(AND(OR(W45="",W45&lt;=IF($T45="Publisher-Controlled",'Escalation Inputs'!$D$3,'Escalation Inputs'!$C$3)+0.000001),OR(X45="",X45&lt;=IF($T45="Publisher-Controlled",'Escalation Inputs'!$D$4,'Escalation Inputs'!$C$4)+0.000001),OR(Y45="",Y45&lt;=IF($T45="Publisher-Controlled",'Escalation Inputs'!$D$5,'Escalation Inputs'!$C$5)+0.000001),OR(Z45="",Z45&lt;=IF($T45="Publisher-Controlled",'Escalation Inputs'!$D$6,'Escalation Inputs'!$C$6)+0.000001),OR(AA45="",AA45&lt;=IF($T45="Publisher-Controlled",'Escalation Inputs'!$D$7,'Escalation Inputs'!$C$7)+0.000001),OR(AB45="",AB45&lt;=IF($T45="Publisher-Controlled",'Escalation Inputs'!$D$8,'Escalation Inputs'!$C$8)+0.000001),OR(AC45="",AC45&lt;=IF($T45="Publisher-Controlled",'Escalation Inputs'!$D$9,'Escalation Inputs'!$C$9)+0.000001),OR(AD45="",AD45&lt;=IF($T45="Publisher-Controlled",'Escalation Inputs'!$D$10,'Escalation Inputs'!$C$10)+0.000001),OR(AE45="",AE45&lt;=IF($T45="Publisher-Controlled",'Escalation Inputs'!$D$11,'Escalation Inputs'!$C$11)+0.000001)),IF($T45="Publisher-Controlled","PUBLISHER REVIEW","PASS"),"REVIEW ESCALATION"))))))))</f>
        <v/>
      </c>
      <c r="AG45" s="20">
        <v>1</v>
      </c>
      <c r="AH45" s="20"/>
      <c r="AI45" s="28" t="str">
        <f t="shared" si="23"/>
        <v/>
      </c>
      <c r="AJ45" s="28" t="str">
        <f>IF(COUNTA($F45:$O45)=0,"",IF($T45="Publisher-Controlled",IF($AT45="READY FOR REVIEW",IF(2&lt;=$AG45,G45,AI45*(1+'Escalation Inputs'!$D$3)),""),G45))</f>
        <v/>
      </c>
      <c r="AK45" s="28" t="str">
        <f>IF(COUNTA($F45:$O45)=0,"",IF($T45="Publisher-Controlled",IF($AT45="READY FOR REVIEW",IF(3&lt;=$AG45,H45,AJ45*(1+'Escalation Inputs'!$D$4)),""),H45))</f>
        <v/>
      </c>
      <c r="AL45" s="28" t="str">
        <f>IF(COUNTA($F45:$O45)=0,"",IF($T45="Publisher-Controlled",IF($AT45="READY FOR REVIEW",IF(4&lt;=$AG45,I45,AK45*(1+'Escalation Inputs'!$D$5)),""),I45))</f>
        <v/>
      </c>
      <c r="AM45" s="28" t="str">
        <f>IF(COUNTA($F45:$O45)=0,"",IF($T45="Publisher-Controlled",IF($AT45="READY FOR REVIEW",IF(5&lt;=$AG45,J45,AL45*(1+'Escalation Inputs'!$D$6)),""),J45))</f>
        <v/>
      </c>
      <c r="AN45" s="28" t="str">
        <f>IF(COUNTA($F45:$O45)=0,"",IF($T45="Publisher-Controlled",IF($AT45="READY FOR REVIEW",IF(6&lt;=$AG45,K45,AM45*(1+'Escalation Inputs'!$D$7)),""),K45))</f>
        <v/>
      </c>
      <c r="AO45" s="28" t="str">
        <f>IF(COUNTA($F45:$O45)=0,"",IF($T45="Publisher-Controlled",IF($AT45="READY FOR REVIEW",IF(7&lt;=$AG45,L45,AN45*(1+'Escalation Inputs'!$D$8)),""),L45))</f>
        <v/>
      </c>
      <c r="AP45" s="28" t="str">
        <f>IF(COUNTA($F45:$O45)=0,"",IF($T45="Publisher-Controlled",IF($AT45="READY FOR REVIEW",IF(8&lt;=$AG45,M45,AO45*(1+'Escalation Inputs'!$D$9)),""),M45))</f>
        <v/>
      </c>
      <c r="AQ45" s="28" t="str">
        <f>IF(COUNTA($F45:$O45)=0,"",IF($T45="Publisher-Controlled",IF($AT45="READY FOR REVIEW",IF(9&lt;=$AG45,N45,AP45*(1+'Escalation Inputs'!$D$10)),""),N45))</f>
        <v/>
      </c>
      <c r="AR45" s="28" t="str">
        <f>IF(COUNTA($F45:$O45)=0,"",IF($T45="Publisher-Controlled",IF($AT45="READY FOR REVIEW",IF(10&lt;=$AG45,O45,AQ45*(1+'Escalation Inputs'!$D$11)),""),O45))</f>
        <v/>
      </c>
      <c r="AS45" s="28" t="str">
        <f t="shared" si="24"/>
        <v/>
      </c>
      <c r="AT45" s="20" t="str">
        <f>IF(COUNTA(F45:O45)=0,"",IF($T45&lt;&gt;"Publisher-Controlled","AS SUBMITTED",IF(OR(NOT(ISNUMBER(AG45)),AG45&lt;1,AG45&gt;10,AG45&lt;&gt;INT(AG45)),"REVIEW BINDING YEAR",IF(OR(COUNT(F45:O45)&lt;&gt;10,F45&lt;=0),"REVIEW PUBLISHER BASE / PRICES",IF(AND(AG45&gt;1,LEN(TRIM(AH45))=0),"REVIEW BINDING EVIDENCE",IF(COUNT('Escalation Inputs'!$D$3:$D$11)&lt;&gt;9,"REVIEW PUBLISHER ASSUMPTION","READY FOR REVIEW"))))))</f>
        <v/>
      </c>
    </row>
    <row r="46" spans="1:46" x14ac:dyDescent="0.55000000000000004">
      <c r="A46" s="44"/>
      <c r="B46" s="9"/>
      <c r="C46" s="9"/>
      <c r="D46" s="9"/>
      <c r="E46" s="10"/>
      <c r="F46" s="10"/>
      <c r="G46" s="10"/>
      <c r="H46" s="10"/>
      <c r="I46" s="10"/>
      <c r="J46" s="27"/>
      <c r="K46" s="28"/>
      <c r="L46" s="28"/>
      <c r="M46" s="28"/>
      <c r="N46" s="28"/>
      <c r="O46" s="28"/>
      <c r="P46" s="28">
        <f t="shared" si="13"/>
        <v>0</v>
      </c>
      <c r="Q46" s="20"/>
      <c r="R46" s="20"/>
      <c r="S46" s="20"/>
      <c r="T46" s="20"/>
      <c r="U46" s="20"/>
      <c r="V46" s="20"/>
      <c r="W46" s="21" t="str">
        <f t="shared" si="14"/>
        <v/>
      </c>
      <c r="X46" s="21" t="str">
        <f t="shared" si="15"/>
        <v/>
      </c>
      <c r="Y46" s="21" t="str">
        <f t="shared" si="16"/>
        <v/>
      </c>
      <c r="Z46" s="21" t="str">
        <f t="shared" si="17"/>
        <v/>
      </c>
      <c r="AA46" s="21" t="str">
        <f t="shared" si="18"/>
        <v/>
      </c>
      <c r="AB46" s="21" t="str">
        <f t="shared" si="19"/>
        <v/>
      </c>
      <c r="AC46" s="21" t="str">
        <f t="shared" si="20"/>
        <v/>
      </c>
      <c r="AD46" s="21" t="str">
        <f t="shared" si="21"/>
        <v/>
      </c>
      <c r="AE46" s="21" t="str">
        <f t="shared" si="22"/>
        <v/>
      </c>
      <c r="AF46" s="20" t="str">
        <f>IF(COUNTA(B46:O46)=0,"",IF(OR($A46="",COUNTIF('10-Year TCO Summary'!$A$3:$A$15,$A46)=0),"REVIEW CATEGORY",IF(NOT(OR($T46="Vendor-Controlled",$T46="Publisher-Controlled",$T46="One-Time / Nonrecurring",$T46="Other / Explain")),"REVIEW COST STATUS",IF(OR(COUNT(F46:O46)&lt;&gt;10,COUNTIF(F46:O46,"&lt;0")&gt;0),"REVIEW ANNUAL PRICES",IF($T46="Other / Explain","REVIEW COST STATUS",IF($T46="One-Time / Nonrecurring","PASS",IF(AND($T46="Vendor-Controlled",COUNT('Escalation Inputs'!$B$3:$B$11)&lt;&gt;9),"REVIEW CPI INPUTS",IF(AND(OR(W46="",W46&lt;=IF($T46="Publisher-Controlled",'Escalation Inputs'!$D$3,'Escalation Inputs'!$C$3)+0.000001),OR(X46="",X46&lt;=IF($T46="Publisher-Controlled",'Escalation Inputs'!$D$4,'Escalation Inputs'!$C$4)+0.000001),OR(Y46="",Y46&lt;=IF($T46="Publisher-Controlled",'Escalation Inputs'!$D$5,'Escalation Inputs'!$C$5)+0.000001),OR(Z46="",Z46&lt;=IF($T46="Publisher-Controlled",'Escalation Inputs'!$D$6,'Escalation Inputs'!$C$6)+0.000001),OR(AA46="",AA46&lt;=IF($T46="Publisher-Controlled",'Escalation Inputs'!$D$7,'Escalation Inputs'!$C$7)+0.000001),OR(AB46="",AB46&lt;=IF($T46="Publisher-Controlled",'Escalation Inputs'!$D$8,'Escalation Inputs'!$C$8)+0.000001),OR(AC46="",AC46&lt;=IF($T46="Publisher-Controlled",'Escalation Inputs'!$D$9,'Escalation Inputs'!$C$9)+0.000001),OR(AD46="",AD46&lt;=IF($T46="Publisher-Controlled",'Escalation Inputs'!$D$10,'Escalation Inputs'!$C$10)+0.000001),OR(AE46="",AE46&lt;=IF($T46="Publisher-Controlled",'Escalation Inputs'!$D$11,'Escalation Inputs'!$C$11)+0.000001)),IF($T46="Publisher-Controlled","PUBLISHER REVIEW","PASS"),"REVIEW ESCALATION"))))))))</f>
        <v/>
      </c>
      <c r="AG46" s="20">
        <v>1</v>
      </c>
      <c r="AH46" s="20"/>
      <c r="AI46" s="28" t="str">
        <f t="shared" si="23"/>
        <v/>
      </c>
      <c r="AJ46" s="28" t="str">
        <f>IF(COUNTA($F46:$O46)=0,"",IF($T46="Publisher-Controlled",IF($AT46="READY FOR REVIEW",IF(2&lt;=$AG46,G46,AI46*(1+'Escalation Inputs'!$D$3)),""),G46))</f>
        <v/>
      </c>
      <c r="AK46" s="28" t="str">
        <f>IF(COUNTA($F46:$O46)=0,"",IF($T46="Publisher-Controlled",IF($AT46="READY FOR REVIEW",IF(3&lt;=$AG46,H46,AJ46*(1+'Escalation Inputs'!$D$4)),""),H46))</f>
        <v/>
      </c>
      <c r="AL46" s="28" t="str">
        <f>IF(COUNTA($F46:$O46)=0,"",IF($T46="Publisher-Controlled",IF($AT46="READY FOR REVIEW",IF(4&lt;=$AG46,I46,AK46*(1+'Escalation Inputs'!$D$5)),""),I46))</f>
        <v/>
      </c>
      <c r="AM46" s="28" t="str">
        <f>IF(COUNTA($F46:$O46)=0,"",IF($T46="Publisher-Controlled",IF($AT46="READY FOR REVIEW",IF(5&lt;=$AG46,J46,AL46*(1+'Escalation Inputs'!$D$6)),""),J46))</f>
        <v/>
      </c>
      <c r="AN46" s="28" t="str">
        <f>IF(COUNTA($F46:$O46)=0,"",IF($T46="Publisher-Controlled",IF($AT46="READY FOR REVIEW",IF(6&lt;=$AG46,K46,AM46*(1+'Escalation Inputs'!$D$7)),""),K46))</f>
        <v/>
      </c>
      <c r="AO46" s="28" t="str">
        <f>IF(COUNTA($F46:$O46)=0,"",IF($T46="Publisher-Controlled",IF($AT46="READY FOR REVIEW",IF(7&lt;=$AG46,L46,AN46*(1+'Escalation Inputs'!$D$8)),""),L46))</f>
        <v/>
      </c>
      <c r="AP46" s="28" t="str">
        <f>IF(COUNTA($F46:$O46)=0,"",IF($T46="Publisher-Controlled",IF($AT46="READY FOR REVIEW",IF(8&lt;=$AG46,M46,AO46*(1+'Escalation Inputs'!$D$9)),""),M46))</f>
        <v/>
      </c>
      <c r="AQ46" s="28" t="str">
        <f>IF(COUNTA($F46:$O46)=0,"",IF($T46="Publisher-Controlled",IF($AT46="READY FOR REVIEW",IF(9&lt;=$AG46,N46,AP46*(1+'Escalation Inputs'!$D$10)),""),N46))</f>
        <v/>
      </c>
      <c r="AR46" s="28" t="str">
        <f>IF(COUNTA($F46:$O46)=0,"",IF($T46="Publisher-Controlled",IF($AT46="READY FOR REVIEW",IF(10&lt;=$AG46,O46,AQ46*(1+'Escalation Inputs'!$D$11)),""),O46))</f>
        <v/>
      </c>
      <c r="AS46" s="28" t="str">
        <f t="shared" si="24"/>
        <v/>
      </c>
      <c r="AT46" s="20" t="str">
        <f>IF(COUNTA(F46:O46)=0,"",IF($T46&lt;&gt;"Publisher-Controlled","AS SUBMITTED",IF(OR(NOT(ISNUMBER(AG46)),AG46&lt;1,AG46&gt;10,AG46&lt;&gt;INT(AG46)),"REVIEW BINDING YEAR",IF(OR(COUNT(F46:O46)&lt;&gt;10,F46&lt;=0),"REVIEW PUBLISHER BASE / PRICES",IF(AND(AG46&gt;1,LEN(TRIM(AH46))=0),"REVIEW BINDING EVIDENCE",IF(COUNT('Escalation Inputs'!$D$3:$D$11)&lt;&gt;9,"REVIEW PUBLISHER ASSUMPTION","READY FOR REVIEW"))))))</f>
        <v/>
      </c>
    </row>
    <row r="47" spans="1:46" x14ac:dyDescent="0.55000000000000004">
      <c r="A47" s="44"/>
      <c r="B47" s="9"/>
      <c r="C47" s="9"/>
      <c r="D47" s="9"/>
      <c r="E47" s="10"/>
      <c r="F47" s="10"/>
      <c r="G47" s="10"/>
      <c r="H47" s="10"/>
      <c r="I47" s="10"/>
      <c r="J47" s="27"/>
      <c r="K47" s="28"/>
      <c r="L47" s="28"/>
      <c r="M47" s="28"/>
      <c r="N47" s="28"/>
      <c r="O47" s="28"/>
      <c r="P47" s="28">
        <f t="shared" si="13"/>
        <v>0</v>
      </c>
      <c r="Q47" s="20"/>
      <c r="R47" s="20"/>
      <c r="S47" s="20"/>
      <c r="T47" s="20"/>
      <c r="U47" s="20"/>
      <c r="V47" s="20"/>
      <c r="W47" s="21" t="str">
        <f t="shared" si="14"/>
        <v/>
      </c>
      <c r="X47" s="21" t="str">
        <f t="shared" si="15"/>
        <v/>
      </c>
      <c r="Y47" s="21" t="str">
        <f t="shared" si="16"/>
        <v/>
      </c>
      <c r="Z47" s="21" t="str">
        <f t="shared" si="17"/>
        <v/>
      </c>
      <c r="AA47" s="21" t="str">
        <f t="shared" si="18"/>
        <v/>
      </c>
      <c r="AB47" s="21" t="str">
        <f t="shared" si="19"/>
        <v/>
      </c>
      <c r="AC47" s="21" t="str">
        <f t="shared" si="20"/>
        <v/>
      </c>
      <c r="AD47" s="21" t="str">
        <f t="shared" si="21"/>
        <v/>
      </c>
      <c r="AE47" s="21" t="str">
        <f t="shared" si="22"/>
        <v/>
      </c>
      <c r="AF47" s="20" t="str">
        <f>IF(COUNTA(B47:O47)=0,"",IF(OR($A47="",COUNTIF('10-Year TCO Summary'!$A$3:$A$15,$A47)=0),"REVIEW CATEGORY",IF(NOT(OR($T47="Vendor-Controlled",$T47="Publisher-Controlled",$T47="One-Time / Nonrecurring",$T47="Other / Explain")),"REVIEW COST STATUS",IF(OR(COUNT(F47:O47)&lt;&gt;10,COUNTIF(F47:O47,"&lt;0")&gt;0),"REVIEW ANNUAL PRICES",IF($T47="Other / Explain","REVIEW COST STATUS",IF($T47="One-Time / Nonrecurring","PASS",IF(AND($T47="Vendor-Controlled",COUNT('Escalation Inputs'!$B$3:$B$11)&lt;&gt;9),"REVIEW CPI INPUTS",IF(AND(OR(W47="",W47&lt;=IF($T47="Publisher-Controlled",'Escalation Inputs'!$D$3,'Escalation Inputs'!$C$3)+0.000001),OR(X47="",X47&lt;=IF($T47="Publisher-Controlled",'Escalation Inputs'!$D$4,'Escalation Inputs'!$C$4)+0.000001),OR(Y47="",Y47&lt;=IF($T47="Publisher-Controlled",'Escalation Inputs'!$D$5,'Escalation Inputs'!$C$5)+0.000001),OR(Z47="",Z47&lt;=IF($T47="Publisher-Controlled",'Escalation Inputs'!$D$6,'Escalation Inputs'!$C$6)+0.000001),OR(AA47="",AA47&lt;=IF($T47="Publisher-Controlled",'Escalation Inputs'!$D$7,'Escalation Inputs'!$C$7)+0.000001),OR(AB47="",AB47&lt;=IF($T47="Publisher-Controlled",'Escalation Inputs'!$D$8,'Escalation Inputs'!$C$8)+0.000001),OR(AC47="",AC47&lt;=IF($T47="Publisher-Controlled",'Escalation Inputs'!$D$9,'Escalation Inputs'!$C$9)+0.000001),OR(AD47="",AD47&lt;=IF($T47="Publisher-Controlled",'Escalation Inputs'!$D$10,'Escalation Inputs'!$C$10)+0.000001),OR(AE47="",AE47&lt;=IF($T47="Publisher-Controlled",'Escalation Inputs'!$D$11,'Escalation Inputs'!$C$11)+0.000001)),IF($T47="Publisher-Controlled","PUBLISHER REVIEW","PASS"),"REVIEW ESCALATION"))))))))</f>
        <v/>
      </c>
      <c r="AG47" s="20">
        <v>1</v>
      </c>
      <c r="AH47" s="20"/>
      <c r="AI47" s="28" t="str">
        <f t="shared" si="23"/>
        <v/>
      </c>
      <c r="AJ47" s="28" t="str">
        <f>IF(COUNTA($F47:$O47)=0,"",IF($T47="Publisher-Controlled",IF($AT47="READY FOR REVIEW",IF(2&lt;=$AG47,G47,AI47*(1+'Escalation Inputs'!$D$3)),""),G47))</f>
        <v/>
      </c>
      <c r="AK47" s="28" t="str">
        <f>IF(COUNTA($F47:$O47)=0,"",IF($T47="Publisher-Controlled",IF($AT47="READY FOR REVIEW",IF(3&lt;=$AG47,H47,AJ47*(1+'Escalation Inputs'!$D$4)),""),H47))</f>
        <v/>
      </c>
      <c r="AL47" s="28" t="str">
        <f>IF(COUNTA($F47:$O47)=0,"",IF($T47="Publisher-Controlled",IF($AT47="READY FOR REVIEW",IF(4&lt;=$AG47,I47,AK47*(1+'Escalation Inputs'!$D$5)),""),I47))</f>
        <v/>
      </c>
      <c r="AM47" s="28" t="str">
        <f>IF(COUNTA($F47:$O47)=0,"",IF($T47="Publisher-Controlled",IF($AT47="READY FOR REVIEW",IF(5&lt;=$AG47,J47,AL47*(1+'Escalation Inputs'!$D$6)),""),J47))</f>
        <v/>
      </c>
      <c r="AN47" s="28" t="str">
        <f>IF(COUNTA($F47:$O47)=0,"",IF($T47="Publisher-Controlled",IF($AT47="READY FOR REVIEW",IF(6&lt;=$AG47,K47,AM47*(1+'Escalation Inputs'!$D$7)),""),K47))</f>
        <v/>
      </c>
      <c r="AO47" s="28" t="str">
        <f>IF(COUNTA($F47:$O47)=0,"",IF($T47="Publisher-Controlled",IF($AT47="READY FOR REVIEW",IF(7&lt;=$AG47,L47,AN47*(1+'Escalation Inputs'!$D$8)),""),L47))</f>
        <v/>
      </c>
      <c r="AP47" s="28" t="str">
        <f>IF(COUNTA($F47:$O47)=0,"",IF($T47="Publisher-Controlled",IF($AT47="READY FOR REVIEW",IF(8&lt;=$AG47,M47,AO47*(1+'Escalation Inputs'!$D$9)),""),M47))</f>
        <v/>
      </c>
      <c r="AQ47" s="28" t="str">
        <f>IF(COUNTA($F47:$O47)=0,"",IF($T47="Publisher-Controlled",IF($AT47="READY FOR REVIEW",IF(9&lt;=$AG47,N47,AP47*(1+'Escalation Inputs'!$D$10)),""),N47))</f>
        <v/>
      </c>
      <c r="AR47" s="28" t="str">
        <f>IF(COUNTA($F47:$O47)=0,"",IF($T47="Publisher-Controlled",IF($AT47="READY FOR REVIEW",IF(10&lt;=$AG47,O47,AQ47*(1+'Escalation Inputs'!$D$11)),""),O47))</f>
        <v/>
      </c>
      <c r="AS47" s="28" t="str">
        <f t="shared" si="24"/>
        <v/>
      </c>
      <c r="AT47" s="20" t="str">
        <f>IF(COUNTA(F47:O47)=0,"",IF($T47&lt;&gt;"Publisher-Controlled","AS SUBMITTED",IF(OR(NOT(ISNUMBER(AG47)),AG47&lt;1,AG47&gt;10,AG47&lt;&gt;INT(AG47)),"REVIEW BINDING YEAR",IF(OR(COUNT(F47:O47)&lt;&gt;10,F47&lt;=0),"REVIEW PUBLISHER BASE / PRICES",IF(AND(AG47&gt;1,LEN(TRIM(AH47))=0),"REVIEW BINDING EVIDENCE",IF(COUNT('Escalation Inputs'!$D$3:$D$11)&lt;&gt;9,"REVIEW PUBLISHER ASSUMPTION","READY FOR REVIEW"))))))</f>
        <v/>
      </c>
    </row>
    <row r="48" spans="1:46" x14ac:dyDescent="0.55000000000000004">
      <c r="A48" s="44"/>
      <c r="B48" s="9"/>
      <c r="C48" s="9"/>
      <c r="D48" s="9"/>
      <c r="E48" s="10"/>
      <c r="F48" s="10"/>
      <c r="G48" s="10"/>
      <c r="H48" s="10"/>
      <c r="I48" s="10"/>
      <c r="J48" s="27"/>
      <c r="K48" s="28"/>
      <c r="L48" s="28"/>
      <c r="M48" s="28"/>
      <c r="N48" s="28"/>
      <c r="O48" s="28"/>
      <c r="P48" s="28">
        <f t="shared" si="13"/>
        <v>0</v>
      </c>
      <c r="Q48" s="20"/>
      <c r="R48" s="20"/>
      <c r="S48" s="20"/>
      <c r="T48" s="20"/>
      <c r="U48" s="20"/>
      <c r="V48" s="20"/>
      <c r="W48" s="21" t="str">
        <f t="shared" si="14"/>
        <v/>
      </c>
      <c r="X48" s="21" t="str">
        <f t="shared" si="15"/>
        <v/>
      </c>
      <c r="Y48" s="21" t="str">
        <f t="shared" si="16"/>
        <v/>
      </c>
      <c r="Z48" s="21" t="str">
        <f t="shared" si="17"/>
        <v/>
      </c>
      <c r="AA48" s="21" t="str">
        <f t="shared" si="18"/>
        <v/>
      </c>
      <c r="AB48" s="21" t="str">
        <f t="shared" si="19"/>
        <v/>
      </c>
      <c r="AC48" s="21" t="str">
        <f t="shared" si="20"/>
        <v/>
      </c>
      <c r="AD48" s="21" t="str">
        <f t="shared" si="21"/>
        <v/>
      </c>
      <c r="AE48" s="21" t="str">
        <f t="shared" si="22"/>
        <v/>
      </c>
      <c r="AF48" s="20" t="str">
        <f>IF(COUNTA(B48:O48)=0,"",IF(OR($A48="",COUNTIF('10-Year TCO Summary'!$A$3:$A$15,$A48)=0),"REVIEW CATEGORY",IF(NOT(OR($T48="Vendor-Controlled",$T48="Publisher-Controlled",$T48="One-Time / Nonrecurring",$T48="Other / Explain")),"REVIEW COST STATUS",IF(OR(COUNT(F48:O48)&lt;&gt;10,COUNTIF(F48:O48,"&lt;0")&gt;0),"REVIEW ANNUAL PRICES",IF($T48="Other / Explain","REVIEW COST STATUS",IF($T48="One-Time / Nonrecurring","PASS",IF(AND($T48="Vendor-Controlled",COUNT('Escalation Inputs'!$B$3:$B$11)&lt;&gt;9),"REVIEW CPI INPUTS",IF(AND(OR(W48="",W48&lt;=IF($T48="Publisher-Controlled",'Escalation Inputs'!$D$3,'Escalation Inputs'!$C$3)+0.000001),OR(X48="",X48&lt;=IF($T48="Publisher-Controlled",'Escalation Inputs'!$D$4,'Escalation Inputs'!$C$4)+0.000001),OR(Y48="",Y48&lt;=IF($T48="Publisher-Controlled",'Escalation Inputs'!$D$5,'Escalation Inputs'!$C$5)+0.000001),OR(Z48="",Z48&lt;=IF($T48="Publisher-Controlled",'Escalation Inputs'!$D$6,'Escalation Inputs'!$C$6)+0.000001),OR(AA48="",AA48&lt;=IF($T48="Publisher-Controlled",'Escalation Inputs'!$D$7,'Escalation Inputs'!$C$7)+0.000001),OR(AB48="",AB48&lt;=IF($T48="Publisher-Controlled",'Escalation Inputs'!$D$8,'Escalation Inputs'!$C$8)+0.000001),OR(AC48="",AC48&lt;=IF($T48="Publisher-Controlled",'Escalation Inputs'!$D$9,'Escalation Inputs'!$C$9)+0.000001),OR(AD48="",AD48&lt;=IF($T48="Publisher-Controlled",'Escalation Inputs'!$D$10,'Escalation Inputs'!$C$10)+0.000001),OR(AE48="",AE48&lt;=IF($T48="Publisher-Controlled",'Escalation Inputs'!$D$11,'Escalation Inputs'!$C$11)+0.000001)),IF($T48="Publisher-Controlled","PUBLISHER REVIEW","PASS"),"REVIEW ESCALATION"))))))))</f>
        <v/>
      </c>
      <c r="AG48" s="20">
        <v>1</v>
      </c>
      <c r="AH48" s="20"/>
      <c r="AI48" s="28" t="str">
        <f t="shared" si="23"/>
        <v/>
      </c>
      <c r="AJ48" s="28" t="str">
        <f>IF(COUNTA($F48:$O48)=0,"",IF($T48="Publisher-Controlled",IF($AT48="READY FOR REVIEW",IF(2&lt;=$AG48,G48,AI48*(1+'Escalation Inputs'!$D$3)),""),G48))</f>
        <v/>
      </c>
      <c r="AK48" s="28" t="str">
        <f>IF(COUNTA($F48:$O48)=0,"",IF($T48="Publisher-Controlled",IF($AT48="READY FOR REVIEW",IF(3&lt;=$AG48,H48,AJ48*(1+'Escalation Inputs'!$D$4)),""),H48))</f>
        <v/>
      </c>
      <c r="AL48" s="28" t="str">
        <f>IF(COUNTA($F48:$O48)=0,"",IF($T48="Publisher-Controlled",IF($AT48="READY FOR REVIEW",IF(4&lt;=$AG48,I48,AK48*(1+'Escalation Inputs'!$D$5)),""),I48))</f>
        <v/>
      </c>
      <c r="AM48" s="28" t="str">
        <f>IF(COUNTA($F48:$O48)=0,"",IF($T48="Publisher-Controlled",IF($AT48="READY FOR REVIEW",IF(5&lt;=$AG48,J48,AL48*(1+'Escalation Inputs'!$D$6)),""),J48))</f>
        <v/>
      </c>
      <c r="AN48" s="28" t="str">
        <f>IF(COUNTA($F48:$O48)=0,"",IF($T48="Publisher-Controlled",IF($AT48="READY FOR REVIEW",IF(6&lt;=$AG48,K48,AM48*(1+'Escalation Inputs'!$D$7)),""),K48))</f>
        <v/>
      </c>
      <c r="AO48" s="28" t="str">
        <f>IF(COUNTA($F48:$O48)=0,"",IF($T48="Publisher-Controlled",IF($AT48="READY FOR REVIEW",IF(7&lt;=$AG48,L48,AN48*(1+'Escalation Inputs'!$D$8)),""),L48))</f>
        <v/>
      </c>
      <c r="AP48" s="28" t="str">
        <f>IF(COUNTA($F48:$O48)=0,"",IF($T48="Publisher-Controlled",IF($AT48="READY FOR REVIEW",IF(8&lt;=$AG48,M48,AO48*(1+'Escalation Inputs'!$D$9)),""),M48))</f>
        <v/>
      </c>
      <c r="AQ48" s="28" t="str">
        <f>IF(COUNTA($F48:$O48)=0,"",IF($T48="Publisher-Controlled",IF($AT48="READY FOR REVIEW",IF(9&lt;=$AG48,N48,AP48*(1+'Escalation Inputs'!$D$10)),""),N48))</f>
        <v/>
      </c>
      <c r="AR48" s="28" t="str">
        <f>IF(COUNTA($F48:$O48)=0,"",IF($T48="Publisher-Controlled",IF($AT48="READY FOR REVIEW",IF(10&lt;=$AG48,O48,AQ48*(1+'Escalation Inputs'!$D$11)),""),O48))</f>
        <v/>
      </c>
      <c r="AS48" s="28" t="str">
        <f t="shared" si="24"/>
        <v/>
      </c>
      <c r="AT48" s="20" t="str">
        <f>IF(COUNTA(F48:O48)=0,"",IF($T48&lt;&gt;"Publisher-Controlled","AS SUBMITTED",IF(OR(NOT(ISNUMBER(AG48)),AG48&lt;1,AG48&gt;10,AG48&lt;&gt;INT(AG48)),"REVIEW BINDING YEAR",IF(OR(COUNT(F48:O48)&lt;&gt;10,F48&lt;=0),"REVIEW PUBLISHER BASE / PRICES",IF(AND(AG48&gt;1,LEN(TRIM(AH48))=0),"REVIEW BINDING EVIDENCE",IF(COUNT('Escalation Inputs'!$D$3:$D$11)&lt;&gt;9,"REVIEW PUBLISHER ASSUMPTION","READY FOR REVIEW"))))))</f>
        <v/>
      </c>
    </row>
    <row r="49" spans="1:46" x14ac:dyDescent="0.55000000000000004">
      <c r="A49" s="44"/>
      <c r="B49" s="9"/>
      <c r="C49" s="9"/>
      <c r="D49" s="9"/>
      <c r="E49" s="10"/>
      <c r="F49" s="10"/>
      <c r="G49" s="10"/>
      <c r="H49" s="10"/>
      <c r="I49" s="10"/>
      <c r="J49" s="27"/>
      <c r="K49" s="28"/>
      <c r="L49" s="28"/>
      <c r="M49" s="28"/>
      <c r="N49" s="28"/>
      <c r="O49" s="28"/>
      <c r="P49" s="28">
        <f t="shared" si="13"/>
        <v>0</v>
      </c>
      <c r="Q49" s="20"/>
      <c r="R49" s="20"/>
      <c r="S49" s="20"/>
      <c r="T49" s="20"/>
      <c r="U49" s="20"/>
      <c r="V49" s="20"/>
      <c r="W49" s="21" t="str">
        <f t="shared" si="14"/>
        <v/>
      </c>
      <c r="X49" s="21" t="str">
        <f t="shared" si="15"/>
        <v/>
      </c>
      <c r="Y49" s="21" t="str">
        <f t="shared" si="16"/>
        <v/>
      </c>
      <c r="Z49" s="21" t="str">
        <f t="shared" si="17"/>
        <v/>
      </c>
      <c r="AA49" s="21" t="str">
        <f t="shared" si="18"/>
        <v/>
      </c>
      <c r="AB49" s="21" t="str">
        <f t="shared" si="19"/>
        <v/>
      </c>
      <c r="AC49" s="21" t="str">
        <f t="shared" si="20"/>
        <v/>
      </c>
      <c r="AD49" s="21" t="str">
        <f t="shared" si="21"/>
        <v/>
      </c>
      <c r="AE49" s="21" t="str">
        <f t="shared" si="22"/>
        <v/>
      </c>
      <c r="AF49" s="20" t="str">
        <f>IF(COUNTA(B49:O49)=0,"",IF(OR($A49="",COUNTIF('10-Year TCO Summary'!$A$3:$A$15,$A49)=0),"REVIEW CATEGORY",IF(NOT(OR($T49="Vendor-Controlled",$T49="Publisher-Controlled",$T49="One-Time / Nonrecurring",$T49="Other / Explain")),"REVIEW COST STATUS",IF(OR(COUNT(F49:O49)&lt;&gt;10,COUNTIF(F49:O49,"&lt;0")&gt;0),"REVIEW ANNUAL PRICES",IF($T49="Other / Explain","REVIEW COST STATUS",IF($T49="One-Time / Nonrecurring","PASS",IF(AND($T49="Vendor-Controlled",COUNT('Escalation Inputs'!$B$3:$B$11)&lt;&gt;9),"REVIEW CPI INPUTS",IF(AND(OR(W49="",W49&lt;=IF($T49="Publisher-Controlled",'Escalation Inputs'!$D$3,'Escalation Inputs'!$C$3)+0.000001),OR(X49="",X49&lt;=IF($T49="Publisher-Controlled",'Escalation Inputs'!$D$4,'Escalation Inputs'!$C$4)+0.000001),OR(Y49="",Y49&lt;=IF($T49="Publisher-Controlled",'Escalation Inputs'!$D$5,'Escalation Inputs'!$C$5)+0.000001),OR(Z49="",Z49&lt;=IF($T49="Publisher-Controlled",'Escalation Inputs'!$D$6,'Escalation Inputs'!$C$6)+0.000001),OR(AA49="",AA49&lt;=IF($T49="Publisher-Controlled",'Escalation Inputs'!$D$7,'Escalation Inputs'!$C$7)+0.000001),OR(AB49="",AB49&lt;=IF($T49="Publisher-Controlled",'Escalation Inputs'!$D$8,'Escalation Inputs'!$C$8)+0.000001),OR(AC49="",AC49&lt;=IF($T49="Publisher-Controlled",'Escalation Inputs'!$D$9,'Escalation Inputs'!$C$9)+0.000001),OR(AD49="",AD49&lt;=IF($T49="Publisher-Controlled",'Escalation Inputs'!$D$10,'Escalation Inputs'!$C$10)+0.000001),OR(AE49="",AE49&lt;=IF($T49="Publisher-Controlled",'Escalation Inputs'!$D$11,'Escalation Inputs'!$C$11)+0.000001)),IF($T49="Publisher-Controlled","PUBLISHER REVIEW","PASS"),"REVIEW ESCALATION"))))))))</f>
        <v/>
      </c>
      <c r="AG49" s="20">
        <v>1</v>
      </c>
      <c r="AH49" s="20"/>
      <c r="AI49" s="28" t="str">
        <f t="shared" si="23"/>
        <v/>
      </c>
      <c r="AJ49" s="28" t="str">
        <f>IF(COUNTA($F49:$O49)=0,"",IF($T49="Publisher-Controlled",IF($AT49="READY FOR REVIEW",IF(2&lt;=$AG49,G49,AI49*(1+'Escalation Inputs'!$D$3)),""),G49))</f>
        <v/>
      </c>
      <c r="AK49" s="28" t="str">
        <f>IF(COUNTA($F49:$O49)=0,"",IF($T49="Publisher-Controlled",IF($AT49="READY FOR REVIEW",IF(3&lt;=$AG49,H49,AJ49*(1+'Escalation Inputs'!$D$4)),""),H49))</f>
        <v/>
      </c>
      <c r="AL49" s="28" t="str">
        <f>IF(COUNTA($F49:$O49)=0,"",IF($T49="Publisher-Controlled",IF($AT49="READY FOR REVIEW",IF(4&lt;=$AG49,I49,AK49*(1+'Escalation Inputs'!$D$5)),""),I49))</f>
        <v/>
      </c>
      <c r="AM49" s="28" t="str">
        <f>IF(COUNTA($F49:$O49)=0,"",IF($T49="Publisher-Controlled",IF($AT49="READY FOR REVIEW",IF(5&lt;=$AG49,J49,AL49*(1+'Escalation Inputs'!$D$6)),""),J49))</f>
        <v/>
      </c>
      <c r="AN49" s="28" t="str">
        <f>IF(COUNTA($F49:$O49)=0,"",IF($T49="Publisher-Controlled",IF($AT49="READY FOR REVIEW",IF(6&lt;=$AG49,K49,AM49*(1+'Escalation Inputs'!$D$7)),""),K49))</f>
        <v/>
      </c>
      <c r="AO49" s="28" t="str">
        <f>IF(COUNTA($F49:$O49)=0,"",IF($T49="Publisher-Controlled",IF($AT49="READY FOR REVIEW",IF(7&lt;=$AG49,L49,AN49*(1+'Escalation Inputs'!$D$8)),""),L49))</f>
        <v/>
      </c>
      <c r="AP49" s="28" t="str">
        <f>IF(COUNTA($F49:$O49)=0,"",IF($T49="Publisher-Controlled",IF($AT49="READY FOR REVIEW",IF(8&lt;=$AG49,M49,AO49*(1+'Escalation Inputs'!$D$9)),""),M49))</f>
        <v/>
      </c>
      <c r="AQ49" s="28" t="str">
        <f>IF(COUNTA($F49:$O49)=0,"",IF($T49="Publisher-Controlled",IF($AT49="READY FOR REVIEW",IF(9&lt;=$AG49,N49,AP49*(1+'Escalation Inputs'!$D$10)),""),N49))</f>
        <v/>
      </c>
      <c r="AR49" s="28" t="str">
        <f>IF(COUNTA($F49:$O49)=0,"",IF($T49="Publisher-Controlled",IF($AT49="READY FOR REVIEW",IF(10&lt;=$AG49,O49,AQ49*(1+'Escalation Inputs'!$D$11)),""),O49))</f>
        <v/>
      </c>
      <c r="AS49" s="28" t="str">
        <f t="shared" si="24"/>
        <v/>
      </c>
      <c r="AT49" s="20" t="str">
        <f>IF(COUNTA(F49:O49)=0,"",IF($T49&lt;&gt;"Publisher-Controlled","AS SUBMITTED",IF(OR(NOT(ISNUMBER(AG49)),AG49&lt;1,AG49&gt;10,AG49&lt;&gt;INT(AG49)),"REVIEW BINDING YEAR",IF(OR(COUNT(F49:O49)&lt;&gt;10,F49&lt;=0),"REVIEW PUBLISHER BASE / PRICES",IF(AND(AG49&gt;1,LEN(TRIM(AH49))=0),"REVIEW BINDING EVIDENCE",IF(COUNT('Escalation Inputs'!$D$3:$D$11)&lt;&gt;9,"REVIEW PUBLISHER ASSUMPTION","READY FOR REVIEW"))))))</f>
        <v/>
      </c>
    </row>
    <row r="50" spans="1:46" x14ac:dyDescent="0.55000000000000004">
      <c r="A50" s="44"/>
      <c r="B50" s="9"/>
      <c r="C50" s="9"/>
      <c r="D50" s="9"/>
      <c r="E50" s="10"/>
      <c r="F50" s="10"/>
      <c r="G50" s="10"/>
      <c r="H50" s="10"/>
      <c r="I50" s="10"/>
      <c r="J50" s="27"/>
      <c r="K50" s="28"/>
      <c r="L50" s="28"/>
      <c r="M50" s="28"/>
      <c r="N50" s="28"/>
      <c r="O50" s="28"/>
      <c r="P50" s="28">
        <f t="shared" si="13"/>
        <v>0</v>
      </c>
      <c r="Q50" s="20"/>
      <c r="R50" s="20"/>
      <c r="S50" s="20"/>
      <c r="T50" s="20"/>
      <c r="U50" s="20"/>
      <c r="V50" s="20"/>
      <c r="W50" s="21" t="str">
        <f t="shared" si="14"/>
        <v/>
      </c>
      <c r="X50" s="21" t="str">
        <f t="shared" si="15"/>
        <v/>
      </c>
      <c r="Y50" s="21" t="str">
        <f t="shared" si="16"/>
        <v/>
      </c>
      <c r="Z50" s="21" t="str">
        <f t="shared" si="17"/>
        <v/>
      </c>
      <c r="AA50" s="21" t="str">
        <f t="shared" si="18"/>
        <v/>
      </c>
      <c r="AB50" s="21" t="str">
        <f t="shared" si="19"/>
        <v/>
      </c>
      <c r="AC50" s="21" t="str">
        <f t="shared" si="20"/>
        <v/>
      </c>
      <c r="AD50" s="21" t="str">
        <f t="shared" si="21"/>
        <v/>
      </c>
      <c r="AE50" s="21" t="str">
        <f t="shared" si="22"/>
        <v/>
      </c>
      <c r="AF50" s="20" t="str">
        <f>IF(COUNTA(B50:O50)=0,"",IF(OR($A50="",COUNTIF('10-Year TCO Summary'!$A$3:$A$15,$A50)=0),"REVIEW CATEGORY",IF(NOT(OR($T50="Vendor-Controlled",$T50="Publisher-Controlled",$T50="One-Time / Nonrecurring",$T50="Other / Explain")),"REVIEW COST STATUS",IF(OR(COUNT(F50:O50)&lt;&gt;10,COUNTIF(F50:O50,"&lt;0")&gt;0),"REVIEW ANNUAL PRICES",IF($T50="Other / Explain","REVIEW COST STATUS",IF($T50="One-Time / Nonrecurring","PASS",IF(AND($T50="Vendor-Controlled",COUNT('Escalation Inputs'!$B$3:$B$11)&lt;&gt;9),"REVIEW CPI INPUTS",IF(AND(OR(W50="",W50&lt;=IF($T50="Publisher-Controlled",'Escalation Inputs'!$D$3,'Escalation Inputs'!$C$3)+0.000001),OR(X50="",X50&lt;=IF($T50="Publisher-Controlled",'Escalation Inputs'!$D$4,'Escalation Inputs'!$C$4)+0.000001),OR(Y50="",Y50&lt;=IF($T50="Publisher-Controlled",'Escalation Inputs'!$D$5,'Escalation Inputs'!$C$5)+0.000001),OR(Z50="",Z50&lt;=IF($T50="Publisher-Controlled",'Escalation Inputs'!$D$6,'Escalation Inputs'!$C$6)+0.000001),OR(AA50="",AA50&lt;=IF($T50="Publisher-Controlled",'Escalation Inputs'!$D$7,'Escalation Inputs'!$C$7)+0.000001),OR(AB50="",AB50&lt;=IF($T50="Publisher-Controlled",'Escalation Inputs'!$D$8,'Escalation Inputs'!$C$8)+0.000001),OR(AC50="",AC50&lt;=IF($T50="Publisher-Controlled",'Escalation Inputs'!$D$9,'Escalation Inputs'!$C$9)+0.000001),OR(AD50="",AD50&lt;=IF($T50="Publisher-Controlled",'Escalation Inputs'!$D$10,'Escalation Inputs'!$C$10)+0.000001),OR(AE50="",AE50&lt;=IF($T50="Publisher-Controlled",'Escalation Inputs'!$D$11,'Escalation Inputs'!$C$11)+0.000001)),IF($T50="Publisher-Controlled","PUBLISHER REVIEW","PASS"),"REVIEW ESCALATION"))))))))</f>
        <v/>
      </c>
      <c r="AG50" s="20">
        <v>1</v>
      </c>
      <c r="AH50" s="20"/>
      <c r="AI50" s="28" t="str">
        <f t="shared" si="23"/>
        <v/>
      </c>
      <c r="AJ50" s="28" t="str">
        <f>IF(COUNTA($F50:$O50)=0,"",IF($T50="Publisher-Controlled",IF($AT50="READY FOR REVIEW",IF(2&lt;=$AG50,G50,AI50*(1+'Escalation Inputs'!$D$3)),""),G50))</f>
        <v/>
      </c>
      <c r="AK50" s="28" t="str">
        <f>IF(COUNTA($F50:$O50)=0,"",IF($T50="Publisher-Controlled",IF($AT50="READY FOR REVIEW",IF(3&lt;=$AG50,H50,AJ50*(1+'Escalation Inputs'!$D$4)),""),H50))</f>
        <v/>
      </c>
      <c r="AL50" s="28" t="str">
        <f>IF(COUNTA($F50:$O50)=0,"",IF($T50="Publisher-Controlled",IF($AT50="READY FOR REVIEW",IF(4&lt;=$AG50,I50,AK50*(1+'Escalation Inputs'!$D$5)),""),I50))</f>
        <v/>
      </c>
      <c r="AM50" s="28" t="str">
        <f>IF(COUNTA($F50:$O50)=0,"",IF($T50="Publisher-Controlled",IF($AT50="READY FOR REVIEW",IF(5&lt;=$AG50,J50,AL50*(1+'Escalation Inputs'!$D$6)),""),J50))</f>
        <v/>
      </c>
      <c r="AN50" s="28" t="str">
        <f>IF(COUNTA($F50:$O50)=0,"",IF($T50="Publisher-Controlled",IF($AT50="READY FOR REVIEW",IF(6&lt;=$AG50,K50,AM50*(1+'Escalation Inputs'!$D$7)),""),K50))</f>
        <v/>
      </c>
      <c r="AO50" s="28" t="str">
        <f>IF(COUNTA($F50:$O50)=0,"",IF($T50="Publisher-Controlled",IF($AT50="READY FOR REVIEW",IF(7&lt;=$AG50,L50,AN50*(1+'Escalation Inputs'!$D$8)),""),L50))</f>
        <v/>
      </c>
      <c r="AP50" s="28" t="str">
        <f>IF(COUNTA($F50:$O50)=0,"",IF($T50="Publisher-Controlled",IF($AT50="READY FOR REVIEW",IF(8&lt;=$AG50,M50,AO50*(1+'Escalation Inputs'!$D$9)),""),M50))</f>
        <v/>
      </c>
      <c r="AQ50" s="28" t="str">
        <f>IF(COUNTA($F50:$O50)=0,"",IF($T50="Publisher-Controlled",IF($AT50="READY FOR REVIEW",IF(9&lt;=$AG50,N50,AP50*(1+'Escalation Inputs'!$D$10)),""),N50))</f>
        <v/>
      </c>
      <c r="AR50" s="28" t="str">
        <f>IF(COUNTA($F50:$O50)=0,"",IF($T50="Publisher-Controlled",IF($AT50="READY FOR REVIEW",IF(10&lt;=$AG50,O50,AQ50*(1+'Escalation Inputs'!$D$11)),""),O50))</f>
        <v/>
      </c>
      <c r="AS50" s="28" t="str">
        <f t="shared" si="24"/>
        <v/>
      </c>
      <c r="AT50" s="20" t="str">
        <f>IF(COUNTA(F50:O50)=0,"",IF($T50&lt;&gt;"Publisher-Controlled","AS SUBMITTED",IF(OR(NOT(ISNUMBER(AG50)),AG50&lt;1,AG50&gt;10,AG50&lt;&gt;INT(AG50)),"REVIEW BINDING YEAR",IF(OR(COUNT(F50:O50)&lt;&gt;10,F50&lt;=0),"REVIEW PUBLISHER BASE / PRICES",IF(AND(AG50&gt;1,LEN(TRIM(AH50))=0),"REVIEW BINDING EVIDENCE",IF(COUNT('Escalation Inputs'!$D$3:$D$11)&lt;&gt;9,"REVIEW PUBLISHER ASSUMPTION","READY FOR REVIEW"))))))</f>
        <v/>
      </c>
    </row>
    <row r="51" spans="1:46" x14ac:dyDescent="0.55000000000000004">
      <c r="A51" s="47"/>
      <c r="B51" s="8"/>
      <c r="C51" s="8"/>
      <c r="D51" s="8"/>
      <c r="E51" s="8"/>
      <c r="F51" s="16"/>
      <c r="G51" s="16"/>
      <c r="H51" s="16"/>
      <c r="I51" s="16"/>
      <c r="J51" s="27"/>
      <c r="K51" s="28"/>
      <c r="L51" s="28"/>
      <c r="M51" s="28"/>
      <c r="N51" s="28"/>
      <c r="O51" s="28"/>
      <c r="P51" s="28">
        <f t="shared" si="13"/>
        <v>0</v>
      </c>
      <c r="Q51" s="20"/>
      <c r="R51" s="20"/>
      <c r="S51" s="20"/>
      <c r="T51" s="20"/>
      <c r="U51" s="20"/>
      <c r="V51" s="20"/>
      <c r="W51" s="21" t="str">
        <f t="shared" si="14"/>
        <v/>
      </c>
      <c r="X51" s="21" t="str">
        <f t="shared" si="15"/>
        <v/>
      </c>
      <c r="Y51" s="21" t="str">
        <f t="shared" si="16"/>
        <v/>
      </c>
      <c r="Z51" s="21" t="str">
        <f t="shared" si="17"/>
        <v/>
      </c>
      <c r="AA51" s="21" t="str">
        <f t="shared" si="18"/>
        <v/>
      </c>
      <c r="AB51" s="21" t="str">
        <f t="shared" si="19"/>
        <v/>
      </c>
      <c r="AC51" s="21" t="str">
        <f t="shared" si="20"/>
        <v/>
      </c>
      <c r="AD51" s="21" t="str">
        <f t="shared" si="21"/>
        <v/>
      </c>
      <c r="AE51" s="21" t="str">
        <f t="shared" si="22"/>
        <v/>
      </c>
      <c r="AF51" s="20" t="str">
        <f>IF(COUNTA(B51:O51)=0,"",IF(OR($A51="",COUNTIF('10-Year TCO Summary'!$A$3:$A$15,$A51)=0),"REVIEW CATEGORY",IF(NOT(OR($T51="Vendor-Controlled",$T51="Publisher-Controlled",$T51="One-Time / Nonrecurring",$T51="Other / Explain")),"REVIEW COST STATUS",IF(OR(COUNT(F51:O51)&lt;&gt;10,COUNTIF(F51:O51,"&lt;0")&gt;0),"REVIEW ANNUAL PRICES",IF($T51="Other / Explain","REVIEW COST STATUS",IF($T51="One-Time / Nonrecurring","PASS",IF(AND($T51="Vendor-Controlled",COUNT('Escalation Inputs'!$B$3:$B$11)&lt;&gt;9),"REVIEW CPI INPUTS",IF(AND(OR(W51="",W51&lt;=IF($T51="Publisher-Controlled",'Escalation Inputs'!$D$3,'Escalation Inputs'!$C$3)+0.000001),OR(X51="",X51&lt;=IF($T51="Publisher-Controlled",'Escalation Inputs'!$D$4,'Escalation Inputs'!$C$4)+0.000001),OR(Y51="",Y51&lt;=IF($T51="Publisher-Controlled",'Escalation Inputs'!$D$5,'Escalation Inputs'!$C$5)+0.000001),OR(Z51="",Z51&lt;=IF($T51="Publisher-Controlled",'Escalation Inputs'!$D$6,'Escalation Inputs'!$C$6)+0.000001),OR(AA51="",AA51&lt;=IF($T51="Publisher-Controlled",'Escalation Inputs'!$D$7,'Escalation Inputs'!$C$7)+0.000001),OR(AB51="",AB51&lt;=IF($T51="Publisher-Controlled",'Escalation Inputs'!$D$8,'Escalation Inputs'!$C$8)+0.000001),OR(AC51="",AC51&lt;=IF($T51="Publisher-Controlled",'Escalation Inputs'!$D$9,'Escalation Inputs'!$C$9)+0.000001),OR(AD51="",AD51&lt;=IF($T51="Publisher-Controlled",'Escalation Inputs'!$D$10,'Escalation Inputs'!$C$10)+0.000001),OR(AE51="",AE51&lt;=IF($T51="Publisher-Controlled",'Escalation Inputs'!$D$11,'Escalation Inputs'!$C$11)+0.000001)),IF($T51="Publisher-Controlled","PUBLISHER REVIEW","PASS"),"REVIEW ESCALATION"))))))))</f>
        <v/>
      </c>
      <c r="AG51" s="20">
        <v>1</v>
      </c>
      <c r="AH51" s="20"/>
      <c r="AI51" s="28" t="str">
        <f t="shared" si="23"/>
        <v/>
      </c>
      <c r="AJ51" s="28" t="str">
        <f>IF(COUNTA($F51:$O51)=0,"",IF($T51="Publisher-Controlled",IF($AT51="READY FOR REVIEW",IF(2&lt;=$AG51,G51,AI51*(1+'Escalation Inputs'!$D$3)),""),G51))</f>
        <v/>
      </c>
      <c r="AK51" s="28" t="str">
        <f>IF(COUNTA($F51:$O51)=0,"",IF($T51="Publisher-Controlled",IF($AT51="READY FOR REVIEW",IF(3&lt;=$AG51,H51,AJ51*(1+'Escalation Inputs'!$D$4)),""),H51))</f>
        <v/>
      </c>
      <c r="AL51" s="28" t="str">
        <f>IF(COUNTA($F51:$O51)=0,"",IF($T51="Publisher-Controlled",IF($AT51="READY FOR REVIEW",IF(4&lt;=$AG51,I51,AK51*(1+'Escalation Inputs'!$D$5)),""),I51))</f>
        <v/>
      </c>
      <c r="AM51" s="28" t="str">
        <f>IF(COUNTA($F51:$O51)=0,"",IF($T51="Publisher-Controlled",IF($AT51="READY FOR REVIEW",IF(5&lt;=$AG51,J51,AL51*(1+'Escalation Inputs'!$D$6)),""),J51))</f>
        <v/>
      </c>
      <c r="AN51" s="28" t="str">
        <f>IF(COUNTA($F51:$O51)=0,"",IF($T51="Publisher-Controlled",IF($AT51="READY FOR REVIEW",IF(6&lt;=$AG51,K51,AM51*(1+'Escalation Inputs'!$D$7)),""),K51))</f>
        <v/>
      </c>
      <c r="AO51" s="28" t="str">
        <f>IF(COUNTA($F51:$O51)=0,"",IF($T51="Publisher-Controlled",IF($AT51="READY FOR REVIEW",IF(7&lt;=$AG51,L51,AN51*(1+'Escalation Inputs'!$D$8)),""),L51))</f>
        <v/>
      </c>
      <c r="AP51" s="28" t="str">
        <f>IF(COUNTA($F51:$O51)=0,"",IF($T51="Publisher-Controlled",IF($AT51="READY FOR REVIEW",IF(8&lt;=$AG51,M51,AO51*(1+'Escalation Inputs'!$D$9)),""),M51))</f>
        <v/>
      </c>
      <c r="AQ51" s="28" t="str">
        <f>IF(COUNTA($F51:$O51)=0,"",IF($T51="Publisher-Controlled",IF($AT51="READY FOR REVIEW",IF(9&lt;=$AG51,N51,AP51*(1+'Escalation Inputs'!$D$10)),""),N51))</f>
        <v/>
      </c>
      <c r="AR51" s="28" t="str">
        <f>IF(COUNTA($F51:$O51)=0,"",IF($T51="Publisher-Controlled",IF($AT51="READY FOR REVIEW",IF(10&lt;=$AG51,O51,AQ51*(1+'Escalation Inputs'!$D$11)),""),O51))</f>
        <v/>
      </c>
      <c r="AS51" s="28" t="str">
        <f t="shared" si="24"/>
        <v/>
      </c>
      <c r="AT51" s="20" t="str">
        <f>IF(COUNTA(F51:O51)=0,"",IF($T51&lt;&gt;"Publisher-Controlled","AS SUBMITTED",IF(OR(NOT(ISNUMBER(AG51)),AG51&lt;1,AG51&gt;10,AG51&lt;&gt;INT(AG51)),"REVIEW BINDING YEAR",IF(OR(COUNT(F51:O51)&lt;&gt;10,F51&lt;=0),"REVIEW PUBLISHER BASE / PRICES",IF(AND(AG51&gt;1,LEN(TRIM(AH51))=0),"REVIEW BINDING EVIDENCE",IF(COUNT('Escalation Inputs'!$D$3:$D$11)&lt;&gt;9,"REVIEW PUBLISHER ASSUMPTION","READY FOR REVIEW"))))))</f>
        <v/>
      </c>
    </row>
    <row r="52" spans="1:46" x14ac:dyDescent="0.55000000000000004">
      <c r="A52" s="44"/>
      <c r="B52" s="9"/>
      <c r="C52" s="9"/>
      <c r="D52" s="9"/>
      <c r="E52" s="10"/>
      <c r="F52" s="10"/>
      <c r="G52" s="10"/>
      <c r="H52" s="10"/>
      <c r="I52" s="10"/>
      <c r="J52" s="27"/>
      <c r="K52" s="28"/>
      <c r="L52" s="28"/>
      <c r="M52" s="28"/>
      <c r="N52" s="28"/>
      <c r="O52" s="28"/>
      <c r="P52" s="28">
        <f t="shared" si="13"/>
        <v>0</v>
      </c>
      <c r="Q52" s="20"/>
      <c r="R52" s="20"/>
      <c r="S52" s="20"/>
      <c r="T52" s="20"/>
      <c r="U52" s="20"/>
      <c r="V52" s="20"/>
      <c r="W52" s="21" t="str">
        <f t="shared" si="14"/>
        <v/>
      </c>
      <c r="X52" s="21" t="str">
        <f t="shared" si="15"/>
        <v/>
      </c>
      <c r="Y52" s="21" t="str">
        <f t="shared" si="16"/>
        <v/>
      </c>
      <c r="Z52" s="21" t="str">
        <f t="shared" si="17"/>
        <v/>
      </c>
      <c r="AA52" s="21" t="str">
        <f t="shared" si="18"/>
        <v/>
      </c>
      <c r="AB52" s="21" t="str">
        <f t="shared" si="19"/>
        <v/>
      </c>
      <c r="AC52" s="21" t="str">
        <f t="shared" si="20"/>
        <v/>
      </c>
      <c r="AD52" s="21" t="str">
        <f t="shared" si="21"/>
        <v/>
      </c>
      <c r="AE52" s="21" t="str">
        <f t="shared" si="22"/>
        <v/>
      </c>
      <c r="AF52" s="20" t="str">
        <f>IF(COUNTA(B52:O52)=0,"",IF(OR($A52="",COUNTIF('10-Year TCO Summary'!$A$3:$A$15,$A52)=0),"REVIEW CATEGORY",IF(NOT(OR($T52="Vendor-Controlled",$T52="Publisher-Controlled",$T52="One-Time / Nonrecurring",$T52="Other / Explain")),"REVIEW COST STATUS",IF(OR(COUNT(F52:O52)&lt;&gt;10,COUNTIF(F52:O52,"&lt;0")&gt;0),"REVIEW ANNUAL PRICES",IF($T52="Other / Explain","REVIEW COST STATUS",IF($T52="One-Time / Nonrecurring","PASS",IF(AND($T52="Vendor-Controlled",COUNT('Escalation Inputs'!$B$3:$B$11)&lt;&gt;9),"REVIEW CPI INPUTS",IF(AND(OR(W52="",W52&lt;=IF($T52="Publisher-Controlled",'Escalation Inputs'!$D$3,'Escalation Inputs'!$C$3)+0.000001),OR(X52="",X52&lt;=IF($T52="Publisher-Controlled",'Escalation Inputs'!$D$4,'Escalation Inputs'!$C$4)+0.000001),OR(Y52="",Y52&lt;=IF($T52="Publisher-Controlled",'Escalation Inputs'!$D$5,'Escalation Inputs'!$C$5)+0.000001),OR(Z52="",Z52&lt;=IF($T52="Publisher-Controlled",'Escalation Inputs'!$D$6,'Escalation Inputs'!$C$6)+0.000001),OR(AA52="",AA52&lt;=IF($T52="Publisher-Controlled",'Escalation Inputs'!$D$7,'Escalation Inputs'!$C$7)+0.000001),OR(AB52="",AB52&lt;=IF($T52="Publisher-Controlled",'Escalation Inputs'!$D$8,'Escalation Inputs'!$C$8)+0.000001),OR(AC52="",AC52&lt;=IF($T52="Publisher-Controlled",'Escalation Inputs'!$D$9,'Escalation Inputs'!$C$9)+0.000001),OR(AD52="",AD52&lt;=IF($T52="Publisher-Controlled",'Escalation Inputs'!$D$10,'Escalation Inputs'!$C$10)+0.000001),OR(AE52="",AE52&lt;=IF($T52="Publisher-Controlled",'Escalation Inputs'!$D$11,'Escalation Inputs'!$C$11)+0.000001)),IF($T52="Publisher-Controlled","PUBLISHER REVIEW","PASS"),"REVIEW ESCALATION"))))))))</f>
        <v/>
      </c>
      <c r="AG52" s="20">
        <v>1</v>
      </c>
      <c r="AH52" s="20"/>
      <c r="AI52" s="28" t="str">
        <f t="shared" si="23"/>
        <v/>
      </c>
      <c r="AJ52" s="28" t="str">
        <f>IF(COUNTA($F52:$O52)=0,"",IF($T52="Publisher-Controlled",IF($AT52="READY FOR REVIEW",IF(2&lt;=$AG52,G52,AI52*(1+'Escalation Inputs'!$D$3)),""),G52))</f>
        <v/>
      </c>
      <c r="AK52" s="28" t="str">
        <f>IF(COUNTA($F52:$O52)=0,"",IF($T52="Publisher-Controlled",IF($AT52="READY FOR REVIEW",IF(3&lt;=$AG52,H52,AJ52*(1+'Escalation Inputs'!$D$4)),""),H52))</f>
        <v/>
      </c>
      <c r="AL52" s="28" t="str">
        <f>IF(COUNTA($F52:$O52)=0,"",IF($T52="Publisher-Controlled",IF($AT52="READY FOR REVIEW",IF(4&lt;=$AG52,I52,AK52*(1+'Escalation Inputs'!$D$5)),""),I52))</f>
        <v/>
      </c>
      <c r="AM52" s="28" t="str">
        <f>IF(COUNTA($F52:$O52)=0,"",IF($T52="Publisher-Controlled",IF($AT52="READY FOR REVIEW",IF(5&lt;=$AG52,J52,AL52*(1+'Escalation Inputs'!$D$6)),""),J52))</f>
        <v/>
      </c>
      <c r="AN52" s="28" t="str">
        <f>IF(COUNTA($F52:$O52)=0,"",IF($T52="Publisher-Controlled",IF($AT52="READY FOR REVIEW",IF(6&lt;=$AG52,K52,AM52*(1+'Escalation Inputs'!$D$7)),""),K52))</f>
        <v/>
      </c>
      <c r="AO52" s="28" t="str">
        <f>IF(COUNTA($F52:$O52)=0,"",IF($T52="Publisher-Controlled",IF($AT52="READY FOR REVIEW",IF(7&lt;=$AG52,L52,AN52*(1+'Escalation Inputs'!$D$8)),""),L52))</f>
        <v/>
      </c>
      <c r="AP52" s="28" t="str">
        <f>IF(COUNTA($F52:$O52)=0,"",IF($T52="Publisher-Controlled",IF($AT52="READY FOR REVIEW",IF(8&lt;=$AG52,M52,AO52*(1+'Escalation Inputs'!$D$9)),""),M52))</f>
        <v/>
      </c>
      <c r="AQ52" s="28" t="str">
        <f>IF(COUNTA($F52:$O52)=0,"",IF($T52="Publisher-Controlled",IF($AT52="READY FOR REVIEW",IF(9&lt;=$AG52,N52,AP52*(1+'Escalation Inputs'!$D$10)),""),N52))</f>
        <v/>
      </c>
      <c r="AR52" s="28" t="str">
        <f>IF(COUNTA($F52:$O52)=0,"",IF($T52="Publisher-Controlled",IF($AT52="READY FOR REVIEW",IF(10&lt;=$AG52,O52,AQ52*(1+'Escalation Inputs'!$D$11)),""),O52))</f>
        <v/>
      </c>
      <c r="AS52" s="28" t="str">
        <f t="shared" si="24"/>
        <v/>
      </c>
      <c r="AT52" s="20" t="str">
        <f>IF(COUNTA(F52:O52)=0,"",IF($T52&lt;&gt;"Publisher-Controlled","AS SUBMITTED",IF(OR(NOT(ISNUMBER(AG52)),AG52&lt;1,AG52&gt;10,AG52&lt;&gt;INT(AG52)),"REVIEW BINDING YEAR",IF(OR(COUNT(F52:O52)&lt;&gt;10,F52&lt;=0),"REVIEW PUBLISHER BASE / PRICES",IF(AND(AG52&gt;1,LEN(TRIM(AH52))=0),"REVIEW BINDING EVIDENCE",IF(COUNT('Escalation Inputs'!$D$3:$D$11)&lt;&gt;9,"REVIEW PUBLISHER ASSUMPTION","READY FOR REVIEW"))))))</f>
        <v/>
      </c>
    </row>
    <row r="53" spans="1:46" x14ac:dyDescent="0.55000000000000004">
      <c r="A53" s="44"/>
      <c r="B53" s="9"/>
      <c r="C53" s="9"/>
      <c r="D53" s="9"/>
      <c r="E53" s="10"/>
      <c r="F53" s="10"/>
      <c r="G53" s="10"/>
      <c r="H53" s="10"/>
      <c r="I53" s="10"/>
      <c r="J53" s="27"/>
      <c r="K53" s="28"/>
      <c r="L53" s="28"/>
      <c r="M53" s="28"/>
      <c r="N53" s="28"/>
      <c r="O53" s="28"/>
      <c r="P53" s="28">
        <f t="shared" si="13"/>
        <v>0</v>
      </c>
      <c r="Q53" s="20"/>
      <c r="R53" s="20"/>
      <c r="S53" s="20"/>
      <c r="T53" s="20"/>
      <c r="U53" s="20"/>
      <c r="V53" s="20"/>
      <c r="W53" s="21" t="str">
        <f t="shared" si="14"/>
        <v/>
      </c>
      <c r="X53" s="21" t="str">
        <f t="shared" si="15"/>
        <v/>
      </c>
      <c r="Y53" s="21" t="str">
        <f t="shared" si="16"/>
        <v/>
      </c>
      <c r="Z53" s="21" t="str">
        <f t="shared" si="17"/>
        <v/>
      </c>
      <c r="AA53" s="21" t="str">
        <f t="shared" si="18"/>
        <v/>
      </c>
      <c r="AB53" s="21" t="str">
        <f t="shared" si="19"/>
        <v/>
      </c>
      <c r="AC53" s="21" t="str">
        <f t="shared" si="20"/>
        <v/>
      </c>
      <c r="AD53" s="21" t="str">
        <f t="shared" si="21"/>
        <v/>
      </c>
      <c r="AE53" s="21" t="str">
        <f t="shared" si="22"/>
        <v/>
      </c>
      <c r="AF53" s="20" t="str">
        <f>IF(COUNTA(B53:O53)=0,"",IF(OR($A53="",COUNTIF('10-Year TCO Summary'!$A$3:$A$15,$A53)=0),"REVIEW CATEGORY",IF(NOT(OR($T53="Vendor-Controlled",$T53="Publisher-Controlled",$T53="One-Time / Nonrecurring",$T53="Other / Explain")),"REVIEW COST STATUS",IF(OR(COUNT(F53:O53)&lt;&gt;10,COUNTIF(F53:O53,"&lt;0")&gt;0),"REVIEW ANNUAL PRICES",IF($T53="Other / Explain","REVIEW COST STATUS",IF($T53="One-Time / Nonrecurring","PASS",IF(AND($T53="Vendor-Controlled",COUNT('Escalation Inputs'!$B$3:$B$11)&lt;&gt;9),"REVIEW CPI INPUTS",IF(AND(OR(W53="",W53&lt;=IF($T53="Publisher-Controlled",'Escalation Inputs'!$D$3,'Escalation Inputs'!$C$3)+0.000001),OR(X53="",X53&lt;=IF($T53="Publisher-Controlled",'Escalation Inputs'!$D$4,'Escalation Inputs'!$C$4)+0.000001),OR(Y53="",Y53&lt;=IF($T53="Publisher-Controlled",'Escalation Inputs'!$D$5,'Escalation Inputs'!$C$5)+0.000001),OR(Z53="",Z53&lt;=IF($T53="Publisher-Controlled",'Escalation Inputs'!$D$6,'Escalation Inputs'!$C$6)+0.000001),OR(AA53="",AA53&lt;=IF($T53="Publisher-Controlled",'Escalation Inputs'!$D$7,'Escalation Inputs'!$C$7)+0.000001),OR(AB53="",AB53&lt;=IF($T53="Publisher-Controlled",'Escalation Inputs'!$D$8,'Escalation Inputs'!$C$8)+0.000001),OR(AC53="",AC53&lt;=IF($T53="Publisher-Controlled",'Escalation Inputs'!$D$9,'Escalation Inputs'!$C$9)+0.000001),OR(AD53="",AD53&lt;=IF($T53="Publisher-Controlled",'Escalation Inputs'!$D$10,'Escalation Inputs'!$C$10)+0.000001),OR(AE53="",AE53&lt;=IF($T53="Publisher-Controlled",'Escalation Inputs'!$D$11,'Escalation Inputs'!$C$11)+0.000001)),IF($T53="Publisher-Controlled","PUBLISHER REVIEW","PASS"),"REVIEW ESCALATION"))))))))</f>
        <v/>
      </c>
      <c r="AG53" s="20">
        <v>1</v>
      </c>
      <c r="AH53" s="20"/>
      <c r="AI53" s="28" t="str">
        <f t="shared" si="23"/>
        <v/>
      </c>
      <c r="AJ53" s="28" t="str">
        <f>IF(COUNTA($F53:$O53)=0,"",IF($T53="Publisher-Controlled",IF($AT53="READY FOR REVIEW",IF(2&lt;=$AG53,G53,AI53*(1+'Escalation Inputs'!$D$3)),""),G53))</f>
        <v/>
      </c>
      <c r="AK53" s="28" t="str">
        <f>IF(COUNTA($F53:$O53)=0,"",IF($T53="Publisher-Controlled",IF($AT53="READY FOR REVIEW",IF(3&lt;=$AG53,H53,AJ53*(1+'Escalation Inputs'!$D$4)),""),H53))</f>
        <v/>
      </c>
      <c r="AL53" s="28" t="str">
        <f>IF(COUNTA($F53:$O53)=0,"",IF($T53="Publisher-Controlled",IF($AT53="READY FOR REVIEW",IF(4&lt;=$AG53,I53,AK53*(1+'Escalation Inputs'!$D$5)),""),I53))</f>
        <v/>
      </c>
      <c r="AM53" s="28" t="str">
        <f>IF(COUNTA($F53:$O53)=0,"",IF($T53="Publisher-Controlled",IF($AT53="READY FOR REVIEW",IF(5&lt;=$AG53,J53,AL53*(1+'Escalation Inputs'!$D$6)),""),J53))</f>
        <v/>
      </c>
      <c r="AN53" s="28" t="str">
        <f>IF(COUNTA($F53:$O53)=0,"",IF($T53="Publisher-Controlled",IF($AT53="READY FOR REVIEW",IF(6&lt;=$AG53,K53,AM53*(1+'Escalation Inputs'!$D$7)),""),K53))</f>
        <v/>
      </c>
      <c r="AO53" s="28" t="str">
        <f>IF(COUNTA($F53:$O53)=0,"",IF($T53="Publisher-Controlled",IF($AT53="READY FOR REVIEW",IF(7&lt;=$AG53,L53,AN53*(1+'Escalation Inputs'!$D$8)),""),L53))</f>
        <v/>
      </c>
      <c r="AP53" s="28" t="str">
        <f>IF(COUNTA($F53:$O53)=0,"",IF($T53="Publisher-Controlled",IF($AT53="READY FOR REVIEW",IF(8&lt;=$AG53,M53,AO53*(1+'Escalation Inputs'!$D$9)),""),M53))</f>
        <v/>
      </c>
      <c r="AQ53" s="28" t="str">
        <f>IF(COUNTA($F53:$O53)=0,"",IF($T53="Publisher-Controlled",IF($AT53="READY FOR REVIEW",IF(9&lt;=$AG53,N53,AP53*(1+'Escalation Inputs'!$D$10)),""),N53))</f>
        <v/>
      </c>
      <c r="AR53" s="28" t="str">
        <f>IF(COUNTA($F53:$O53)=0,"",IF($T53="Publisher-Controlled",IF($AT53="READY FOR REVIEW",IF(10&lt;=$AG53,O53,AQ53*(1+'Escalation Inputs'!$D$11)),""),O53))</f>
        <v/>
      </c>
      <c r="AS53" s="28" t="str">
        <f t="shared" si="24"/>
        <v/>
      </c>
      <c r="AT53" s="20" t="str">
        <f>IF(COUNTA(F53:O53)=0,"",IF($T53&lt;&gt;"Publisher-Controlled","AS SUBMITTED",IF(OR(NOT(ISNUMBER(AG53)),AG53&lt;1,AG53&gt;10,AG53&lt;&gt;INT(AG53)),"REVIEW BINDING YEAR",IF(OR(COUNT(F53:O53)&lt;&gt;10,F53&lt;=0),"REVIEW PUBLISHER BASE / PRICES",IF(AND(AG53&gt;1,LEN(TRIM(AH53))=0),"REVIEW BINDING EVIDENCE",IF(COUNT('Escalation Inputs'!$D$3:$D$11)&lt;&gt;9,"REVIEW PUBLISHER ASSUMPTION","READY FOR REVIEW"))))))</f>
        <v/>
      </c>
    </row>
    <row r="54" spans="1:46" x14ac:dyDescent="0.55000000000000004">
      <c r="A54" s="44"/>
      <c r="B54" s="9"/>
      <c r="C54" s="9"/>
      <c r="D54" s="9"/>
      <c r="E54" s="10"/>
      <c r="F54" s="10"/>
      <c r="G54" s="10"/>
      <c r="H54" s="10"/>
      <c r="I54" s="10"/>
      <c r="J54" s="27"/>
      <c r="K54" s="28"/>
      <c r="L54" s="28"/>
      <c r="M54" s="28"/>
      <c r="N54" s="28"/>
      <c r="O54" s="28"/>
      <c r="P54" s="28">
        <f t="shared" si="13"/>
        <v>0</v>
      </c>
      <c r="Q54" s="20"/>
      <c r="R54" s="20"/>
      <c r="S54" s="20"/>
      <c r="T54" s="20"/>
      <c r="U54" s="20"/>
      <c r="V54" s="20"/>
      <c r="W54" s="21" t="str">
        <f t="shared" si="14"/>
        <v/>
      </c>
      <c r="X54" s="21" t="str">
        <f t="shared" si="15"/>
        <v/>
      </c>
      <c r="Y54" s="21" t="str">
        <f t="shared" si="16"/>
        <v/>
      </c>
      <c r="Z54" s="21" t="str">
        <f t="shared" si="17"/>
        <v/>
      </c>
      <c r="AA54" s="21" t="str">
        <f t="shared" si="18"/>
        <v/>
      </c>
      <c r="AB54" s="21" t="str">
        <f t="shared" si="19"/>
        <v/>
      </c>
      <c r="AC54" s="21" t="str">
        <f t="shared" si="20"/>
        <v/>
      </c>
      <c r="AD54" s="21" t="str">
        <f t="shared" si="21"/>
        <v/>
      </c>
      <c r="AE54" s="21" t="str">
        <f t="shared" si="22"/>
        <v/>
      </c>
      <c r="AF54" s="20" t="str">
        <f>IF(COUNTA(B54:O54)=0,"",IF(OR($A54="",COUNTIF('10-Year TCO Summary'!$A$3:$A$15,$A54)=0),"REVIEW CATEGORY",IF(NOT(OR($T54="Vendor-Controlled",$T54="Publisher-Controlled",$T54="One-Time / Nonrecurring",$T54="Other / Explain")),"REVIEW COST STATUS",IF(OR(COUNT(F54:O54)&lt;&gt;10,COUNTIF(F54:O54,"&lt;0")&gt;0),"REVIEW ANNUAL PRICES",IF($T54="Other / Explain","REVIEW COST STATUS",IF($T54="One-Time / Nonrecurring","PASS",IF(AND($T54="Vendor-Controlled",COUNT('Escalation Inputs'!$B$3:$B$11)&lt;&gt;9),"REVIEW CPI INPUTS",IF(AND(OR(W54="",W54&lt;=IF($T54="Publisher-Controlled",'Escalation Inputs'!$D$3,'Escalation Inputs'!$C$3)+0.000001),OR(X54="",X54&lt;=IF($T54="Publisher-Controlled",'Escalation Inputs'!$D$4,'Escalation Inputs'!$C$4)+0.000001),OR(Y54="",Y54&lt;=IF($T54="Publisher-Controlled",'Escalation Inputs'!$D$5,'Escalation Inputs'!$C$5)+0.000001),OR(Z54="",Z54&lt;=IF($T54="Publisher-Controlled",'Escalation Inputs'!$D$6,'Escalation Inputs'!$C$6)+0.000001),OR(AA54="",AA54&lt;=IF($T54="Publisher-Controlled",'Escalation Inputs'!$D$7,'Escalation Inputs'!$C$7)+0.000001),OR(AB54="",AB54&lt;=IF($T54="Publisher-Controlled",'Escalation Inputs'!$D$8,'Escalation Inputs'!$C$8)+0.000001),OR(AC54="",AC54&lt;=IF($T54="Publisher-Controlled",'Escalation Inputs'!$D$9,'Escalation Inputs'!$C$9)+0.000001),OR(AD54="",AD54&lt;=IF($T54="Publisher-Controlled",'Escalation Inputs'!$D$10,'Escalation Inputs'!$C$10)+0.000001),OR(AE54="",AE54&lt;=IF($T54="Publisher-Controlled",'Escalation Inputs'!$D$11,'Escalation Inputs'!$C$11)+0.000001)),IF($T54="Publisher-Controlled","PUBLISHER REVIEW","PASS"),"REVIEW ESCALATION"))))))))</f>
        <v/>
      </c>
      <c r="AG54" s="20">
        <v>1</v>
      </c>
      <c r="AH54" s="20"/>
      <c r="AI54" s="28" t="str">
        <f t="shared" si="23"/>
        <v/>
      </c>
      <c r="AJ54" s="28" t="str">
        <f>IF(COUNTA($F54:$O54)=0,"",IF($T54="Publisher-Controlled",IF($AT54="READY FOR REVIEW",IF(2&lt;=$AG54,G54,AI54*(1+'Escalation Inputs'!$D$3)),""),G54))</f>
        <v/>
      </c>
      <c r="AK54" s="28" t="str">
        <f>IF(COUNTA($F54:$O54)=0,"",IF($T54="Publisher-Controlled",IF($AT54="READY FOR REVIEW",IF(3&lt;=$AG54,H54,AJ54*(1+'Escalation Inputs'!$D$4)),""),H54))</f>
        <v/>
      </c>
      <c r="AL54" s="28" t="str">
        <f>IF(COUNTA($F54:$O54)=0,"",IF($T54="Publisher-Controlled",IF($AT54="READY FOR REVIEW",IF(4&lt;=$AG54,I54,AK54*(1+'Escalation Inputs'!$D$5)),""),I54))</f>
        <v/>
      </c>
      <c r="AM54" s="28" t="str">
        <f>IF(COUNTA($F54:$O54)=0,"",IF($T54="Publisher-Controlled",IF($AT54="READY FOR REVIEW",IF(5&lt;=$AG54,J54,AL54*(1+'Escalation Inputs'!$D$6)),""),J54))</f>
        <v/>
      </c>
      <c r="AN54" s="28" t="str">
        <f>IF(COUNTA($F54:$O54)=0,"",IF($T54="Publisher-Controlled",IF($AT54="READY FOR REVIEW",IF(6&lt;=$AG54,K54,AM54*(1+'Escalation Inputs'!$D$7)),""),K54))</f>
        <v/>
      </c>
      <c r="AO54" s="28" t="str">
        <f>IF(COUNTA($F54:$O54)=0,"",IF($T54="Publisher-Controlled",IF($AT54="READY FOR REVIEW",IF(7&lt;=$AG54,L54,AN54*(1+'Escalation Inputs'!$D$8)),""),L54))</f>
        <v/>
      </c>
      <c r="AP54" s="28" t="str">
        <f>IF(COUNTA($F54:$O54)=0,"",IF($T54="Publisher-Controlled",IF($AT54="READY FOR REVIEW",IF(8&lt;=$AG54,M54,AO54*(1+'Escalation Inputs'!$D$9)),""),M54))</f>
        <v/>
      </c>
      <c r="AQ54" s="28" t="str">
        <f>IF(COUNTA($F54:$O54)=0,"",IF($T54="Publisher-Controlled",IF($AT54="READY FOR REVIEW",IF(9&lt;=$AG54,N54,AP54*(1+'Escalation Inputs'!$D$10)),""),N54))</f>
        <v/>
      </c>
      <c r="AR54" s="28" t="str">
        <f>IF(COUNTA($F54:$O54)=0,"",IF($T54="Publisher-Controlled",IF($AT54="READY FOR REVIEW",IF(10&lt;=$AG54,O54,AQ54*(1+'Escalation Inputs'!$D$11)),""),O54))</f>
        <v/>
      </c>
      <c r="AS54" s="28" t="str">
        <f t="shared" si="24"/>
        <v/>
      </c>
      <c r="AT54" s="20" t="str">
        <f>IF(COUNTA(F54:O54)=0,"",IF($T54&lt;&gt;"Publisher-Controlled","AS SUBMITTED",IF(OR(NOT(ISNUMBER(AG54)),AG54&lt;1,AG54&gt;10,AG54&lt;&gt;INT(AG54)),"REVIEW BINDING YEAR",IF(OR(COUNT(F54:O54)&lt;&gt;10,F54&lt;=0),"REVIEW PUBLISHER BASE / PRICES",IF(AND(AG54&gt;1,LEN(TRIM(AH54))=0),"REVIEW BINDING EVIDENCE",IF(COUNT('Escalation Inputs'!$D$3:$D$11)&lt;&gt;9,"REVIEW PUBLISHER ASSUMPTION","READY FOR REVIEW"))))))</f>
        <v/>
      </c>
    </row>
    <row r="55" spans="1:46" x14ac:dyDescent="0.55000000000000004">
      <c r="A55" s="44"/>
      <c r="B55" s="9"/>
      <c r="C55" s="9"/>
      <c r="D55" s="9"/>
      <c r="E55" s="10"/>
      <c r="F55" s="10"/>
      <c r="G55" s="10"/>
      <c r="H55" s="10"/>
      <c r="I55" s="10"/>
      <c r="J55" s="27"/>
      <c r="K55" s="28"/>
      <c r="L55" s="28"/>
      <c r="M55" s="28"/>
      <c r="N55" s="28"/>
      <c r="O55" s="28"/>
      <c r="P55" s="28">
        <f t="shared" si="13"/>
        <v>0</v>
      </c>
      <c r="Q55" s="20"/>
      <c r="R55" s="20"/>
      <c r="S55" s="20"/>
      <c r="T55" s="20"/>
      <c r="U55" s="20"/>
      <c r="V55" s="20"/>
      <c r="W55" s="21" t="str">
        <f t="shared" si="14"/>
        <v/>
      </c>
      <c r="X55" s="21" t="str">
        <f t="shared" si="15"/>
        <v/>
      </c>
      <c r="Y55" s="21" t="str">
        <f t="shared" si="16"/>
        <v/>
      </c>
      <c r="Z55" s="21" t="str">
        <f t="shared" si="17"/>
        <v/>
      </c>
      <c r="AA55" s="21" t="str">
        <f t="shared" si="18"/>
        <v/>
      </c>
      <c r="AB55" s="21" t="str">
        <f t="shared" si="19"/>
        <v/>
      </c>
      <c r="AC55" s="21" t="str">
        <f t="shared" si="20"/>
        <v/>
      </c>
      <c r="AD55" s="21" t="str">
        <f t="shared" si="21"/>
        <v/>
      </c>
      <c r="AE55" s="21" t="str">
        <f t="shared" si="22"/>
        <v/>
      </c>
      <c r="AF55" s="20" t="str">
        <f>IF(COUNTA(B55:O55)=0,"",IF(OR($A55="",COUNTIF('10-Year TCO Summary'!$A$3:$A$15,$A55)=0),"REVIEW CATEGORY",IF(NOT(OR($T55="Vendor-Controlled",$T55="Publisher-Controlled",$T55="One-Time / Nonrecurring",$T55="Other / Explain")),"REVIEW COST STATUS",IF(OR(COUNT(F55:O55)&lt;&gt;10,COUNTIF(F55:O55,"&lt;0")&gt;0),"REVIEW ANNUAL PRICES",IF($T55="Other / Explain","REVIEW COST STATUS",IF($T55="One-Time / Nonrecurring","PASS",IF(AND($T55="Vendor-Controlled",COUNT('Escalation Inputs'!$B$3:$B$11)&lt;&gt;9),"REVIEW CPI INPUTS",IF(AND(OR(W55="",W55&lt;=IF($T55="Publisher-Controlled",'Escalation Inputs'!$D$3,'Escalation Inputs'!$C$3)+0.000001),OR(X55="",X55&lt;=IF($T55="Publisher-Controlled",'Escalation Inputs'!$D$4,'Escalation Inputs'!$C$4)+0.000001),OR(Y55="",Y55&lt;=IF($T55="Publisher-Controlled",'Escalation Inputs'!$D$5,'Escalation Inputs'!$C$5)+0.000001),OR(Z55="",Z55&lt;=IF($T55="Publisher-Controlled",'Escalation Inputs'!$D$6,'Escalation Inputs'!$C$6)+0.000001),OR(AA55="",AA55&lt;=IF($T55="Publisher-Controlled",'Escalation Inputs'!$D$7,'Escalation Inputs'!$C$7)+0.000001),OR(AB55="",AB55&lt;=IF($T55="Publisher-Controlled",'Escalation Inputs'!$D$8,'Escalation Inputs'!$C$8)+0.000001),OR(AC55="",AC55&lt;=IF($T55="Publisher-Controlled",'Escalation Inputs'!$D$9,'Escalation Inputs'!$C$9)+0.000001),OR(AD55="",AD55&lt;=IF($T55="Publisher-Controlled",'Escalation Inputs'!$D$10,'Escalation Inputs'!$C$10)+0.000001),OR(AE55="",AE55&lt;=IF($T55="Publisher-Controlled",'Escalation Inputs'!$D$11,'Escalation Inputs'!$C$11)+0.000001)),IF($T55="Publisher-Controlled","PUBLISHER REVIEW","PASS"),"REVIEW ESCALATION"))))))))</f>
        <v/>
      </c>
      <c r="AG55" s="20">
        <v>1</v>
      </c>
      <c r="AH55" s="20"/>
      <c r="AI55" s="28" t="str">
        <f t="shared" si="23"/>
        <v/>
      </c>
      <c r="AJ55" s="28" t="str">
        <f>IF(COUNTA($F55:$O55)=0,"",IF($T55="Publisher-Controlled",IF($AT55="READY FOR REVIEW",IF(2&lt;=$AG55,G55,AI55*(1+'Escalation Inputs'!$D$3)),""),G55))</f>
        <v/>
      </c>
      <c r="AK55" s="28" t="str">
        <f>IF(COUNTA($F55:$O55)=0,"",IF($T55="Publisher-Controlled",IF($AT55="READY FOR REVIEW",IF(3&lt;=$AG55,H55,AJ55*(1+'Escalation Inputs'!$D$4)),""),H55))</f>
        <v/>
      </c>
      <c r="AL55" s="28" t="str">
        <f>IF(COUNTA($F55:$O55)=0,"",IF($T55="Publisher-Controlled",IF($AT55="READY FOR REVIEW",IF(4&lt;=$AG55,I55,AK55*(1+'Escalation Inputs'!$D$5)),""),I55))</f>
        <v/>
      </c>
      <c r="AM55" s="28" t="str">
        <f>IF(COUNTA($F55:$O55)=0,"",IF($T55="Publisher-Controlled",IF($AT55="READY FOR REVIEW",IF(5&lt;=$AG55,J55,AL55*(1+'Escalation Inputs'!$D$6)),""),J55))</f>
        <v/>
      </c>
      <c r="AN55" s="28" t="str">
        <f>IF(COUNTA($F55:$O55)=0,"",IF($T55="Publisher-Controlled",IF($AT55="READY FOR REVIEW",IF(6&lt;=$AG55,K55,AM55*(1+'Escalation Inputs'!$D$7)),""),K55))</f>
        <v/>
      </c>
      <c r="AO55" s="28" t="str">
        <f>IF(COUNTA($F55:$O55)=0,"",IF($T55="Publisher-Controlled",IF($AT55="READY FOR REVIEW",IF(7&lt;=$AG55,L55,AN55*(1+'Escalation Inputs'!$D$8)),""),L55))</f>
        <v/>
      </c>
      <c r="AP55" s="28" t="str">
        <f>IF(COUNTA($F55:$O55)=0,"",IF($T55="Publisher-Controlled",IF($AT55="READY FOR REVIEW",IF(8&lt;=$AG55,M55,AO55*(1+'Escalation Inputs'!$D$9)),""),M55))</f>
        <v/>
      </c>
      <c r="AQ55" s="28" t="str">
        <f>IF(COUNTA($F55:$O55)=0,"",IF($T55="Publisher-Controlled",IF($AT55="READY FOR REVIEW",IF(9&lt;=$AG55,N55,AP55*(1+'Escalation Inputs'!$D$10)),""),N55))</f>
        <v/>
      </c>
      <c r="AR55" s="28" t="str">
        <f>IF(COUNTA($F55:$O55)=0,"",IF($T55="Publisher-Controlled",IF($AT55="READY FOR REVIEW",IF(10&lt;=$AG55,O55,AQ55*(1+'Escalation Inputs'!$D$11)),""),O55))</f>
        <v/>
      </c>
      <c r="AS55" s="28" t="str">
        <f t="shared" si="24"/>
        <v/>
      </c>
      <c r="AT55" s="20" t="str">
        <f>IF(COUNTA(F55:O55)=0,"",IF($T55&lt;&gt;"Publisher-Controlled","AS SUBMITTED",IF(OR(NOT(ISNUMBER(AG55)),AG55&lt;1,AG55&gt;10,AG55&lt;&gt;INT(AG55)),"REVIEW BINDING YEAR",IF(OR(COUNT(F55:O55)&lt;&gt;10,F55&lt;=0),"REVIEW PUBLISHER BASE / PRICES",IF(AND(AG55&gt;1,LEN(TRIM(AH55))=0),"REVIEW BINDING EVIDENCE",IF(COUNT('Escalation Inputs'!$D$3:$D$11)&lt;&gt;9,"REVIEW PUBLISHER ASSUMPTION","READY FOR REVIEW"))))))</f>
        <v/>
      </c>
    </row>
    <row r="56" spans="1:46" x14ac:dyDescent="0.55000000000000004">
      <c r="A56" s="44"/>
      <c r="B56" s="9"/>
      <c r="C56" s="9"/>
      <c r="D56" s="9"/>
      <c r="E56" s="10"/>
      <c r="F56" s="10"/>
      <c r="G56" s="10"/>
      <c r="H56" s="10"/>
      <c r="I56" s="10"/>
      <c r="J56" s="27"/>
      <c r="K56" s="28"/>
      <c r="L56" s="28"/>
      <c r="M56" s="28"/>
      <c r="N56" s="28"/>
      <c r="O56" s="28"/>
      <c r="P56" s="28">
        <f t="shared" si="13"/>
        <v>0</v>
      </c>
      <c r="Q56" s="20"/>
      <c r="R56" s="20"/>
      <c r="S56" s="20"/>
      <c r="T56" s="20"/>
      <c r="U56" s="20"/>
      <c r="V56" s="20"/>
      <c r="W56" s="21" t="str">
        <f t="shared" si="14"/>
        <v/>
      </c>
      <c r="X56" s="21" t="str">
        <f t="shared" si="15"/>
        <v/>
      </c>
      <c r="Y56" s="21" t="str">
        <f t="shared" si="16"/>
        <v/>
      </c>
      <c r="Z56" s="21" t="str">
        <f t="shared" si="17"/>
        <v/>
      </c>
      <c r="AA56" s="21" t="str">
        <f t="shared" si="18"/>
        <v/>
      </c>
      <c r="AB56" s="21" t="str">
        <f t="shared" si="19"/>
        <v/>
      </c>
      <c r="AC56" s="21" t="str">
        <f t="shared" si="20"/>
        <v/>
      </c>
      <c r="AD56" s="21" t="str">
        <f t="shared" si="21"/>
        <v/>
      </c>
      <c r="AE56" s="21" t="str">
        <f t="shared" si="22"/>
        <v/>
      </c>
      <c r="AF56" s="20" t="str">
        <f>IF(COUNTA(B56:O56)=0,"",IF(OR($A56="",COUNTIF('10-Year TCO Summary'!$A$3:$A$15,$A56)=0),"REVIEW CATEGORY",IF(NOT(OR($T56="Vendor-Controlled",$T56="Publisher-Controlled",$T56="One-Time / Nonrecurring",$T56="Other / Explain")),"REVIEW COST STATUS",IF(OR(COUNT(F56:O56)&lt;&gt;10,COUNTIF(F56:O56,"&lt;0")&gt;0),"REVIEW ANNUAL PRICES",IF($T56="Other / Explain","REVIEW COST STATUS",IF($T56="One-Time / Nonrecurring","PASS",IF(AND($T56="Vendor-Controlled",COUNT('Escalation Inputs'!$B$3:$B$11)&lt;&gt;9),"REVIEW CPI INPUTS",IF(AND(OR(W56="",W56&lt;=IF($T56="Publisher-Controlled",'Escalation Inputs'!$D$3,'Escalation Inputs'!$C$3)+0.000001),OR(X56="",X56&lt;=IF($T56="Publisher-Controlled",'Escalation Inputs'!$D$4,'Escalation Inputs'!$C$4)+0.000001),OR(Y56="",Y56&lt;=IF($T56="Publisher-Controlled",'Escalation Inputs'!$D$5,'Escalation Inputs'!$C$5)+0.000001),OR(Z56="",Z56&lt;=IF($T56="Publisher-Controlled",'Escalation Inputs'!$D$6,'Escalation Inputs'!$C$6)+0.000001),OR(AA56="",AA56&lt;=IF($T56="Publisher-Controlled",'Escalation Inputs'!$D$7,'Escalation Inputs'!$C$7)+0.000001),OR(AB56="",AB56&lt;=IF($T56="Publisher-Controlled",'Escalation Inputs'!$D$8,'Escalation Inputs'!$C$8)+0.000001),OR(AC56="",AC56&lt;=IF($T56="Publisher-Controlled",'Escalation Inputs'!$D$9,'Escalation Inputs'!$C$9)+0.000001),OR(AD56="",AD56&lt;=IF($T56="Publisher-Controlled",'Escalation Inputs'!$D$10,'Escalation Inputs'!$C$10)+0.000001),OR(AE56="",AE56&lt;=IF($T56="Publisher-Controlled",'Escalation Inputs'!$D$11,'Escalation Inputs'!$C$11)+0.000001)),IF($T56="Publisher-Controlled","PUBLISHER REVIEW","PASS"),"REVIEW ESCALATION"))))))))</f>
        <v/>
      </c>
      <c r="AG56" s="20">
        <v>1</v>
      </c>
      <c r="AH56" s="20"/>
      <c r="AI56" s="28" t="str">
        <f t="shared" si="23"/>
        <v/>
      </c>
      <c r="AJ56" s="28" t="str">
        <f>IF(COUNTA($F56:$O56)=0,"",IF($T56="Publisher-Controlled",IF($AT56="READY FOR REVIEW",IF(2&lt;=$AG56,G56,AI56*(1+'Escalation Inputs'!$D$3)),""),G56))</f>
        <v/>
      </c>
      <c r="AK56" s="28" t="str">
        <f>IF(COUNTA($F56:$O56)=0,"",IF($T56="Publisher-Controlled",IF($AT56="READY FOR REVIEW",IF(3&lt;=$AG56,H56,AJ56*(1+'Escalation Inputs'!$D$4)),""),H56))</f>
        <v/>
      </c>
      <c r="AL56" s="28" t="str">
        <f>IF(COUNTA($F56:$O56)=0,"",IF($T56="Publisher-Controlled",IF($AT56="READY FOR REVIEW",IF(4&lt;=$AG56,I56,AK56*(1+'Escalation Inputs'!$D$5)),""),I56))</f>
        <v/>
      </c>
      <c r="AM56" s="28" t="str">
        <f>IF(COUNTA($F56:$O56)=0,"",IF($T56="Publisher-Controlled",IF($AT56="READY FOR REVIEW",IF(5&lt;=$AG56,J56,AL56*(1+'Escalation Inputs'!$D$6)),""),J56))</f>
        <v/>
      </c>
      <c r="AN56" s="28" t="str">
        <f>IF(COUNTA($F56:$O56)=0,"",IF($T56="Publisher-Controlled",IF($AT56="READY FOR REVIEW",IF(6&lt;=$AG56,K56,AM56*(1+'Escalation Inputs'!$D$7)),""),K56))</f>
        <v/>
      </c>
      <c r="AO56" s="28" t="str">
        <f>IF(COUNTA($F56:$O56)=0,"",IF($T56="Publisher-Controlled",IF($AT56="READY FOR REVIEW",IF(7&lt;=$AG56,L56,AN56*(1+'Escalation Inputs'!$D$8)),""),L56))</f>
        <v/>
      </c>
      <c r="AP56" s="28" t="str">
        <f>IF(COUNTA($F56:$O56)=0,"",IF($T56="Publisher-Controlled",IF($AT56="READY FOR REVIEW",IF(8&lt;=$AG56,M56,AO56*(1+'Escalation Inputs'!$D$9)),""),M56))</f>
        <v/>
      </c>
      <c r="AQ56" s="28" t="str">
        <f>IF(COUNTA($F56:$O56)=0,"",IF($T56="Publisher-Controlled",IF($AT56="READY FOR REVIEW",IF(9&lt;=$AG56,N56,AP56*(1+'Escalation Inputs'!$D$10)),""),N56))</f>
        <v/>
      </c>
      <c r="AR56" s="28" t="str">
        <f>IF(COUNTA($F56:$O56)=0,"",IF($T56="Publisher-Controlled",IF($AT56="READY FOR REVIEW",IF(10&lt;=$AG56,O56,AQ56*(1+'Escalation Inputs'!$D$11)),""),O56))</f>
        <v/>
      </c>
      <c r="AS56" s="28" t="str">
        <f t="shared" si="24"/>
        <v/>
      </c>
      <c r="AT56" s="20" t="str">
        <f>IF(COUNTA(F56:O56)=0,"",IF($T56&lt;&gt;"Publisher-Controlled","AS SUBMITTED",IF(OR(NOT(ISNUMBER(AG56)),AG56&lt;1,AG56&gt;10,AG56&lt;&gt;INT(AG56)),"REVIEW BINDING YEAR",IF(OR(COUNT(F56:O56)&lt;&gt;10,F56&lt;=0),"REVIEW PUBLISHER BASE / PRICES",IF(AND(AG56&gt;1,LEN(TRIM(AH56))=0),"REVIEW BINDING EVIDENCE",IF(COUNT('Escalation Inputs'!$D$3:$D$11)&lt;&gt;9,"REVIEW PUBLISHER ASSUMPTION","READY FOR REVIEW"))))))</f>
        <v/>
      </c>
    </row>
    <row r="57" spans="1:46" x14ac:dyDescent="0.55000000000000004">
      <c r="A57" s="47"/>
      <c r="B57" s="8"/>
      <c r="C57" s="8"/>
      <c r="D57" s="8"/>
      <c r="E57" s="8"/>
      <c r="F57" s="16"/>
      <c r="G57" s="16"/>
      <c r="H57" s="16"/>
      <c r="I57" s="16"/>
      <c r="J57" s="27"/>
      <c r="K57" s="28"/>
      <c r="L57" s="28"/>
      <c r="M57" s="28"/>
      <c r="N57" s="28"/>
      <c r="O57" s="28"/>
      <c r="P57" s="28">
        <f t="shared" si="13"/>
        <v>0</v>
      </c>
      <c r="Q57" s="20"/>
      <c r="R57" s="20"/>
      <c r="S57" s="20"/>
      <c r="T57" s="20"/>
      <c r="U57" s="20"/>
      <c r="V57" s="20"/>
      <c r="W57" s="21" t="str">
        <f t="shared" si="14"/>
        <v/>
      </c>
      <c r="X57" s="21" t="str">
        <f t="shared" si="15"/>
        <v/>
      </c>
      <c r="Y57" s="21" t="str">
        <f t="shared" si="16"/>
        <v/>
      </c>
      <c r="Z57" s="21" t="str">
        <f t="shared" si="17"/>
        <v/>
      </c>
      <c r="AA57" s="21" t="str">
        <f t="shared" si="18"/>
        <v/>
      </c>
      <c r="AB57" s="21" t="str">
        <f t="shared" si="19"/>
        <v/>
      </c>
      <c r="AC57" s="21" t="str">
        <f t="shared" si="20"/>
        <v/>
      </c>
      <c r="AD57" s="21" t="str">
        <f t="shared" si="21"/>
        <v/>
      </c>
      <c r="AE57" s="21" t="str">
        <f t="shared" si="22"/>
        <v/>
      </c>
      <c r="AF57" s="20" t="str">
        <f>IF(COUNTA(B57:O57)=0,"",IF(OR($A57="",COUNTIF('10-Year TCO Summary'!$A$3:$A$15,$A57)=0),"REVIEW CATEGORY",IF(NOT(OR($T57="Vendor-Controlled",$T57="Publisher-Controlled",$T57="One-Time / Nonrecurring",$T57="Other / Explain")),"REVIEW COST STATUS",IF(OR(COUNT(F57:O57)&lt;&gt;10,COUNTIF(F57:O57,"&lt;0")&gt;0),"REVIEW ANNUAL PRICES",IF($T57="Other / Explain","REVIEW COST STATUS",IF($T57="One-Time / Nonrecurring","PASS",IF(AND($T57="Vendor-Controlled",COUNT('Escalation Inputs'!$B$3:$B$11)&lt;&gt;9),"REVIEW CPI INPUTS",IF(AND(OR(W57="",W57&lt;=IF($T57="Publisher-Controlled",'Escalation Inputs'!$D$3,'Escalation Inputs'!$C$3)+0.000001),OR(X57="",X57&lt;=IF($T57="Publisher-Controlled",'Escalation Inputs'!$D$4,'Escalation Inputs'!$C$4)+0.000001),OR(Y57="",Y57&lt;=IF($T57="Publisher-Controlled",'Escalation Inputs'!$D$5,'Escalation Inputs'!$C$5)+0.000001),OR(Z57="",Z57&lt;=IF($T57="Publisher-Controlled",'Escalation Inputs'!$D$6,'Escalation Inputs'!$C$6)+0.000001),OR(AA57="",AA57&lt;=IF($T57="Publisher-Controlled",'Escalation Inputs'!$D$7,'Escalation Inputs'!$C$7)+0.000001),OR(AB57="",AB57&lt;=IF($T57="Publisher-Controlled",'Escalation Inputs'!$D$8,'Escalation Inputs'!$C$8)+0.000001),OR(AC57="",AC57&lt;=IF($T57="Publisher-Controlled",'Escalation Inputs'!$D$9,'Escalation Inputs'!$C$9)+0.000001),OR(AD57="",AD57&lt;=IF($T57="Publisher-Controlled",'Escalation Inputs'!$D$10,'Escalation Inputs'!$C$10)+0.000001),OR(AE57="",AE57&lt;=IF($T57="Publisher-Controlled",'Escalation Inputs'!$D$11,'Escalation Inputs'!$C$11)+0.000001)),IF($T57="Publisher-Controlled","PUBLISHER REVIEW","PASS"),"REVIEW ESCALATION"))))))))</f>
        <v/>
      </c>
      <c r="AG57" s="20">
        <v>1</v>
      </c>
      <c r="AH57" s="20"/>
      <c r="AI57" s="28" t="str">
        <f t="shared" si="23"/>
        <v/>
      </c>
      <c r="AJ57" s="28" t="str">
        <f>IF(COUNTA($F57:$O57)=0,"",IF($T57="Publisher-Controlled",IF($AT57="READY FOR REVIEW",IF(2&lt;=$AG57,G57,AI57*(1+'Escalation Inputs'!$D$3)),""),G57))</f>
        <v/>
      </c>
      <c r="AK57" s="28" t="str">
        <f>IF(COUNTA($F57:$O57)=0,"",IF($T57="Publisher-Controlled",IF($AT57="READY FOR REVIEW",IF(3&lt;=$AG57,H57,AJ57*(1+'Escalation Inputs'!$D$4)),""),H57))</f>
        <v/>
      </c>
      <c r="AL57" s="28" t="str">
        <f>IF(COUNTA($F57:$O57)=0,"",IF($T57="Publisher-Controlled",IF($AT57="READY FOR REVIEW",IF(4&lt;=$AG57,I57,AK57*(1+'Escalation Inputs'!$D$5)),""),I57))</f>
        <v/>
      </c>
      <c r="AM57" s="28" t="str">
        <f>IF(COUNTA($F57:$O57)=0,"",IF($T57="Publisher-Controlled",IF($AT57="READY FOR REVIEW",IF(5&lt;=$AG57,J57,AL57*(1+'Escalation Inputs'!$D$6)),""),J57))</f>
        <v/>
      </c>
      <c r="AN57" s="28" t="str">
        <f>IF(COUNTA($F57:$O57)=0,"",IF($T57="Publisher-Controlled",IF($AT57="READY FOR REVIEW",IF(6&lt;=$AG57,K57,AM57*(1+'Escalation Inputs'!$D$7)),""),K57))</f>
        <v/>
      </c>
      <c r="AO57" s="28" t="str">
        <f>IF(COUNTA($F57:$O57)=0,"",IF($T57="Publisher-Controlled",IF($AT57="READY FOR REVIEW",IF(7&lt;=$AG57,L57,AN57*(1+'Escalation Inputs'!$D$8)),""),L57))</f>
        <v/>
      </c>
      <c r="AP57" s="28" t="str">
        <f>IF(COUNTA($F57:$O57)=0,"",IF($T57="Publisher-Controlled",IF($AT57="READY FOR REVIEW",IF(8&lt;=$AG57,M57,AO57*(1+'Escalation Inputs'!$D$9)),""),M57))</f>
        <v/>
      </c>
      <c r="AQ57" s="28" t="str">
        <f>IF(COUNTA($F57:$O57)=0,"",IF($T57="Publisher-Controlled",IF($AT57="READY FOR REVIEW",IF(9&lt;=$AG57,N57,AP57*(1+'Escalation Inputs'!$D$10)),""),N57))</f>
        <v/>
      </c>
      <c r="AR57" s="28" t="str">
        <f>IF(COUNTA($F57:$O57)=0,"",IF($T57="Publisher-Controlled",IF($AT57="READY FOR REVIEW",IF(10&lt;=$AG57,O57,AQ57*(1+'Escalation Inputs'!$D$11)),""),O57))</f>
        <v/>
      </c>
      <c r="AS57" s="28" t="str">
        <f t="shared" si="24"/>
        <v/>
      </c>
      <c r="AT57" s="20" t="str">
        <f>IF(COUNTA(F57:O57)=0,"",IF($T57&lt;&gt;"Publisher-Controlled","AS SUBMITTED",IF(OR(NOT(ISNUMBER(AG57)),AG57&lt;1,AG57&gt;10,AG57&lt;&gt;INT(AG57)),"REVIEW BINDING YEAR",IF(OR(COUNT(F57:O57)&lt;&gt;10,F57&lt;=0),"REVIEW PUBLISHER BASE / PRICES",IF(AND(AG57&gt;1,LEN(TRIM(AH57))=0),"REVIEW BINDING EVIDENCE",IF(COUNT('Escalation Inputs'!$D$3:$D$11)&lt;&gt;9,"REVIEW PUBLISHER ASSUMPTION","READY FOR REVIEW"))))))</f>
        <v/>
      </c>
    </row>
    <row r="58" spans="1:46" x14ac:dyDescent="0.55000000000000004">
      <c r="A58" s="44"/>
      <c r="B58" s="9"/>
      <c r="C58" s="9"/>
      <c r="D58" s="9"/>
      <c r="E58" s="10"/>
      <c r="F58" s="10"/>
      <c r="G58" s="10"/>
      <c r="H58" s="10"/>
      <c r="I58" s="10"/>
      <c r="J58" s="27"/>
      <c r="K58" s="28"/>
      <c r="L58" s="28"/>
      <c r="M58" s="28"/>
      <c r="N58" s="28"/>
      <c r="O58" s="28"/>
      <c r="P58" s="28">
        <f t="shared" si="13"/>
        <v>0</v>
      </c>
      <c r="Q58" s="20"/>
      <c r="R58" s="20"/>
      <c r="S58" s="20"/>
      <c r="T58" s="20"/>
      <c r="U58" s="20"/>
      <c r="V58" s="20"/>
      <c r="W58" s="21" t="str">
        <f t="shared" si="14"/>
        <v/>
      </c>
      <c r="X58" s="21" t="str">
        <f t="shared" si="15"/>
        <v/>
      </c>
      <c r="Y58" s="21" t="str">
        <f t="shared" si="16"/>
        <v/>
      </c>
      <c r="Z58" s="21" t="str">
        <f t="shared" si="17"/>
        <v/>
      </c>
      <c r="AA58" s="21" t="str">
        <f t="shared" si="18"/>
        <v/>
      </c>
      <c r="AB58" s="21" t="str">
        <f t="shared" si="19"/>
        <v/>
      </c>
      <c r="AC58" s="21" t="str">
        <f t="shared" si="20"/>
        <v/>
      </c>
      <c r="AD58" s="21" t="str">
        <f t="shared" si="21"/>
        <v/>
      </c>
      <c r="AE58" s="21" t="str">
        <f t="shared" si="22"/>
        <v/>
      </c>
      <c r="AF58" s="20" t="str">
        <f>IF(COUNTA(B58:O58)=0,"",IF(OR($A58="",COUNTIF('10-Year TCO Summary'!$A$3:$A$15,$A58)=0),"REVIEW CATEGORY",IF(NOT(OR($T58="Vendor-Controlled",$T58="Publisher-Controlled",$T58="One-Time / Nonrecurring",$T58="Other / Explain")),"REVIEW COST STATUS",IF(OR(COUNT(F58:O58)&lt;&gt;10,COUNTIF(F58:O58,"&lt;0")&gt;0),"REVIEW ANNUAL PRICES",IF($T58="Other / Explain","REVIEW COST STATUS",IF($T58="One-Time / Nonrecurring","PASS",IF(AND($T58="Vendor-Controlled",COUNT('Escalation Inputs'!$B$3:$B$11)&lt;&gt;9),"REVIEW CPI INPUTS",IF(AND(OR(W58="",W58&lt;=IF($T58="Publisher-Controlled",'Escalation Inputs'!$D$3,'Escalation Inputs'!$C$3)+0.000001),OR(X58="",X58&lt;=IF($T58="Publisher-Controlled",'Escalation Inputs'!$D$4,'Escalation Inputs'!$C$4)+0.000001),OR(Y58="",Y58&lt;=IF($T58="Publisher-Controlled",'Escalation Inputs'!$D$5,'Escalation Inputs'!$C$5)+0.000001),OR(Z58="",Z58&lt;=IF($T58="Publisher-Controlled",'Escalation Inputs'!$D$6,'Escalation Inputs'!$C$6)+0.000001),OR(AA58="",AA58&lt;=IF($T58="Publisher-Controlled",'Escalation Inputs'!$D$7,'Escalation Inputs'!$C$7)+0.000001),OR(AB58="",AB58&lt;=IF($T58="Publisher-Controlled",'Escalation Inputs'!$D$8,'Escalation Inputs'!$C$8)+0.000001),OR(AC58="",AC58&lt;=IF($T58="Publisher-Controlled",'Escalation Inputs'!$D$9,'Escalation Inputs'!$C$9)+0.000001),OR(AD58="",AD58&lt;=IF($T58="Publisher-Controlled",'Escalation Inputs'!$D$10,'Escalation Inputs'!$C$10)+0.000001),OR(AE58="",AE58&lt;=IF($T58="Publisher-Controlled",'Escalation Inputs'!$D$11,'Escalation Inputs'!$C$11)+0.000001)),IF($T58="Publisher-Controlled","PUBLISHER REVIEW","PASS"),"REVIEW ESCALATION"))))))))</f>
        <v/>
      </c>
      <c r="AG58" s="20">
        <v>1</v>
      </c>
      <c r="AH58" s="20"/>
      <c r="AI58" s="28" t="str">
        <f t="shared" si="23"/>
        <v/>
      </c>
      <c r="AJ58" s="28" t="str">
        <f>IF(COUNTA($F58:$O58)=0,"",IF($T58="Publisher-Controlled",IF($AT58="READY FOR REVIEW",IF(2&lt;=$AG58,G58,AI58*(1+'Escalation Inputs'!$D$3)),""),G58))</f>
        <v/>
      </c>
      <c r="AK58" s="28" t="str">
        <f>IF(COUNTA($F58:$O58)=0,"",IF($T58="Publisher-Controlled",IF($AT58="READY FOR REVIEW",IF(3&lt;=$AG58,H58,AJ58*(1+'Escalation Inputs'!$D$4)),""),H58))</f>
        <v/>
      </c>
      <c r="AL58" s="28" t="str">
        <f>IF(COUNTA($F58:$O58)=0,"",IF($T58="Publisher-Controlled",IF($AT58="READY FOR REVIEW",IF(4&lt;=$AG58,I58,AK58*(1+'Escalation Inputs'!$D$5)),""),I58))</f>
        <v/>
      </c>
      <c r="AM58" s="28" t="str">
        <f>IF(COUNTA($F58:$O58)=0,"",IF($T58="Publisher-Controlled",IF($AT58="READY FOR REVIEW",IF(5&lt;=$AG58,J58,AL58*(1+'Escalation Inputs'!$D$6)),""),J58))</f>
        <v/>
      </c>
      <c r="AN58" s="28" t="str">
        <f>IF(COUNTA($F58:$O58)=0,"",IF($T58="Publisher-Controlled",IF($AT58="READY FOR REVIEW",IF(6&lt;=$AG58,K58,AM58*(1+'Escalation Inputs'!$D$7)),""),K58))</f>
        <v/>
      </c>
      <c r="AO58" s="28" t="str">
        <f>IF(COUNTA($F58:$O58)=0,"",IF($T58="Publisher-Controlled",IF($AT58="READY FOR REVIEW",IF(7&lt;=$AG58,L58,AN58*(1+'Escalation Inputs'!$D$8)),""),L58))</f>
        <v/>
      </c>
      <c r="AP58" s="28" t="str">
        <f>IF(COUNTA($F58:$O58)=0,"",IF($T58="Publisher-Controlled",IF($AT58="READY FOR REVIEW",IF(8&lt;=$AG58,M58,AO58*(1+'Escalation Inputs'!$D$9)),""),M58))</f>
        <v/>
      </c>
      <c r="AQ58" s="28" t="str">
        <f>IF(COUNTA($F58:$O58)=0,"",IF($T58="Publisher-Controlled",IF($AT58="READY FOR REVIEW",IF(9&lt;=$AG58,N58,AP58*(1+'Escalation Inputs'!$D$10)),""),N58))</f>
        <v/>
      </c>
      <c r="AR58" s="28" t="str">
        <f>IF(COUNTA($F58:$O58)=0,"",IF($T58="Publisher-Controlled",IF($AT58="READY FOR REVIEW",IF(10&lt;=$AG58,O58,AQ58*(1+'Escalation Inputs'!$D$11)),""),O58))</f>
        <v/>
      </c>
      <c r="AS58" s="28" t="str">
        <f t="shared" si="24"/>
        <v/>
      </c>
      <c r="AT58" s="20" t="str">
        <f>IF(COUNTA(F58:O58)=0,"",IF($T58&lt;&gt;"Publisher-Controlled","AS SUBMITTED",IF(OR(NOT(ISNUMBER(AG58)),AG58&lt;1,AG58&gt;10,AG58&lt;&gt;INT(AG58)),"REVIEW BINDING YEAR",IF(OR(COUNT(F58:O58)&lt;&gt;10,F58&lt;=0),"REVIEW PUBLISHER BASE / PRICES",IF(AND(AG58&gt;1,LEN(TRIM(AH58))=0),"REVIEW BINDING EVIDENCE",IF(COUNT('Escalation Inputs'!$D$3:$D$11)&lt;&gt;9,"REVIEW PUBLISHER ASSUMPTION","READY FOR REVIEW"))))))</f>
        <v/>
      </c>
    </row>
    <row r="59" spans="1:46" x14ac:dyDescent="0.55000000000000004">
      <c r="A59" s="44"/>
      <c r="B59" s="9"/>
      <c r="C59" s="9"/>
      <c r="D59" s="9"/>
      <c r="E59" s="10"/>
      <c r="F59" s="10"/>
      <c r="G59" s="10"/>
      <c r="H59" s="10"/>
      <c r="I59" s="10"/>
      <c r="J59" s="27"/>
      <c r="K59" s="28"/>
      <c r="L59" s="28"/>
      <c r="M59" s="28"/>
      <c r="N59" s="28"/>
      <c r="O59" s="28"/>
      <c r="P59" s="28">
        <f t="shared" si="13"/>
        <v>0</v>
      </c>
      <c r="Q59" s="20"/>
      <c r="R59" s="20"/>
      <c r="S59" s="20"/>
      <c r="T59" s="20"/>
      <c r="U59" s="20"/>
      <c r="V59" s="20"/>
      <c r="W59" s="21" t="str">
        <f t="shared" si="14"/>
        <v/>
      </c>
      <c r="X59" s="21" t="str">
        <f t="shared" si="15"/>
        <v/>
      </c>
      <c r="Y59" s="21" t="str">
        <f t="shared" si="16"/>
        <v/>
      </c>
      <c r="Z59" s="21" t="str">
        <f t="shared" si="17"/>
        <v/>
      </c>
      <c r="AA59" s="21" t="str">
        <f t="shared" si="18"/>
        <v/>
      </c>
      <c r="AB59" s="21" t="str">
        <f t="shared" si="19"/>
        <v/>
      </c>
      <c r="AC59" s="21" t="str">
        <f t="shared" si="20"/>
        <v/>
      </c>
      <c r="AD59" s="21" t="str">
        <f t="shared" si="21"/>
        <v/>
      </c>
      <c r="AE59" s="21" t="str">
        <f t="shared" si="22"/>
        <v/>
      </c>
      <c r="AF59" s="20" t="str">
        <f>IF(COUNTA(B59:O59)=0,"",IF(OR($A59="",COUNTIF('10-Year TCO Summary'!$A$3:$A$15,$A59)=0),"REVIEW CATEGORY",IF(NOT(OR($T59="Vendor-Controlled",$T59="Publisher-Controlled",$T59="One-Time / Nonrecurring",$T59="Other / Explain")),"REVIEW COST STATUS",IF(OR(COUNT(F59:O59)&lt;&gt;10,COUNTIF(F59:O59,"&lt;0")&gt;0),"REVIEW ANNUAL PRICES",IF($T59="Other / Explain","REVIEW COST STATUS",IF($T59="One-Time / Nonrecurring","PASS",IF(AND($T59="Vendor-Controlled",COUNT('Escalation Inputs'!$B$3:$B$11)&lt;&gt;9),"REVIEW CPI INPUTS",IF(AND(OR(W59="",W59&lt;=IF($T59="Publisher-Controlled",'Escalation Inputs'!$D$3,'Escalation Inputs'!$C$3)+0.000001),OR(X59="",X59&lt;=IF($T59="Publisher-Controlled",'Escalation Inputs'!$D$4,'Escalation Inputs'!$C$4)+0.000001),OR(Y59="",Y59&lt;=IF($T59="Publisher-Controlled",'Escalation Inputs'!$D$5,'Escalation Inputs'!$C$5)+0.000001),OR(Z59="",Z59&lt;=IF($T59="Publisher-Controlled",'Escalation Inputs'!$D$6,'Escalation Inputs'!$C$6)+0.000001),OR(AA59="",AA59&lt;=IF($T59="Publisher-Controlled",'Escalation Inputs'!$D$7,'Escalation Inputs'!$C$7)+0.000001),OR(AB59="",AB59&lt;=IF($T59="Publisher-Controlled",'Escalation Inputs'!$D$8,'Escalation Inputs'!$C$8)+0.000001),OR(AC59="",AC59&lt;=IF($T59="Publisher-Controlled",'Escalation Inputs'!$D$9,'Escalation Inputs'!$C$9)+0.000001),OR(AD59="",AD59&lt;=IF($T59="Publisher-Controlled",'Escalation Inputs'!$D$10,'Escalation Inputs'!$C$10)+0.000001),OR(AE59="",AE59&lt;=IF($T59="Publisher-Controlled",'Escalation Inputs'!$D$11,'Escalation Inputs'!$C$11)+0.000001)),IF($T59="Publisher-Controlled","PUBLISHER REVIEW","PASS"),"REVIEW ESCALATION"))))))))</f>
        <v/>
      </c>
      <c r="AG59" s="20">
        <v>1</v>
      </c>
      <c r="AH59" s="20"/>
      <c r="AI59" s="28" t="str">
        <f t="shared" si="23"/>
        <v/>
      </c>
      <c r="AJ59" s="28" t="str">
        <f>IF(COUNTA($F59:$O59)=0,"",IF($T59="Publisher-Controlled",IF($AT59="READY FOR REVIEW",IF(2&lt;=$AG59,G59,AI59*(1+'Escalation Inputs'!$D$3)),""),G59))</f>
        <v/>
      </c>
      <c r="AK59" s="28" t="str">
        <f>IF(COUNTA($F59:$O59)=0,"",IF($T59="Publisher-Controlled",IF($AT59="READY FOR REVIEW",IF(3&lt;=$AG59,H59,AJ59*(1+'Escalation Inputs'!$D$4)),""),H59))</f>
        <v/>
      </c>
      <c r="AL59" s="28" t="str">
        <f>IF(COUNTA($F59:$O59)=0,"",IF($T59="Publisher-Controlled",IF($AT59="READY FOR REVIEW",IF(4&lt;=$AG59,I59,AK59*(1+'Escalation Inputs'!$D$5)),""),I59))</f>
        <v/>
      </c>
      <c r="AM59" s="28" t="str">
        <f>IF(COUNTA($F59:$O59)=0,"",IF($T59="Publisher-Controlled",IF($AT59="READY FOR REVIEW",IF(5&lt;=$AG59,J59,AL59*(1+'Escalation Inputs'!$D$6)),""),J59))</f>
        <v/>
      </c>
      <c r="AN59" s="28" t="str">
        <f>IF(COUNTA($F59:$O59)=0,"",IF($T59="Publisher-Controlled",IF($AT59="READY FOR REVIEW",IF(6&lt;=$AG59,K59,AM59*(1+'Escalation Inputs'!$D$7)),""),K59))</f>
        <v/>
      </c>
      <c r="AO59" s="28" t="str">
        <f>IF(COUNTA($F59:$O59)=0,"",IF($T59="Publisher-Controlled",IF($AT59="READY FOR REVIEW",IF(7&lt;=$AG59,L59,AN59*(1+'Escalation Inputs'!$D$8)),""),L59))</f>
        <v/>
      </c>
      <c r="AP59" s="28" t="str">
        <f>IF(COUNTA($F59:$O59)=0,"",IF($T59="Publisher-Controlled",IF($AT59="READY FOR REVIEW",IF(8&lt;=$AG59,M59,AO59*(1+'Escalation Inputs'!$D$9)),""),M59))</f>
        <v/>
      </c>
      <c r="AQ59" s="28" t="str">
        <f>IF(COUNTA($F59:$O59)=0,"",IF($T59="Publisher-Controlled",IF($AT59="READY FOR REVIEW",IF(9&lt;=$AG59,N59,AP59*(1+'Escalation Inputs'!$D$10)),""),N59))</f>
        <v/>
      </c>
      <c r="AR59" s="28" t="str">
        <f>IF(COUNTA($F59:$O59)=0,"",IF($T59="Publisher-Controlled",IF($AT59="READY FOR REVIEW",IF(10&lt;=$AG59,O59,AQ59*(1+'Escalation Inputs'!$D$11)),""),O59))</f>
        <v/>
      </c>
      <c r="AS59" s="28" t="str">
        <f t="shared" si="24"/>
        <v/>
      </c>
      <c r="AT59" s="20" t="str">
        <f>IF(COUNTA(F59:O59)=0,"",IF($T59&lt;&gt;"Publisher-Controlled","AS SUBMITTED",IF(OR(NOT(ISNUMBER(AG59)),AG59&lt;1,AG59&gt;10,AG59&lt;&gt;INT(AG59)),"REVIEW BINDING YEAR",IF(OR(COUNT(F59:O59)&lt;&gt;10,F59&lt;=0),"REVIEW PUBLISHER BASE / PRICES",IF(AND(AG59&gt;1,LEN(TRIM(AH59))=0),"REVIEW BINDING EVIDENCE",IF(COUNT('Escalation Inputs'!$D$3:$D$11)&lt;&gt;9,"REVIEW PUBLISHER ASSUMPTION","READY FOR REVIEW"))))))</f>
        <v/>
      </c>
    </row>
    <row r="60" spans="1:46" x14ac:dyDescent="0.55000000000000004">
      <c r="A60" s="44"/>
      <c r="B60" s="9"/>
      <c r="C60" s="9"/>
      <c r="D60" s="9"/>
      <c r="E60" s="10"/>
      <c r="F60" s="10"/>
      <c r="G60" s="10"/>
      <c r="H60" s="10"/>
      <c r="I60" s="10"/>
      <c r="J60" s="27"/>
      <c r="K60" s="28"/>
      <c r="L60" s="28"/>
      <c r="M60" s="28"/>
      <c r="N60" s="28"/>
      <c r="O60" s="28"/>
      <c r="P60" s="28">
        <f t="shared" si="13"/>
        <v>0</v>
      </c>
      <c r="Q60" s="20"/>
      <c r="R60" s="20"/>
      <c r="S60" s="20"/>
      <c r="T60" s="20"/>
      <c r="U60" s="20"/>
      <c r="V60" s="20"/>
      <c r="W60" s="21" t="str">
        <f t="shared" si="14"/>
        <v/>
      </c>
      <c r="X60" s="21" t="str">
        <f t="shared" si="15"/>
        <v/>
      </c>
      <c r="Y60" s="21" t="str">
        <f t="shared" si="16"/>
        <v/>
      </c>
      <c r="Z60" s="21" t="str">
        <f t="shared" si="17"/>
        <v/>
      </c>
      <c r="AA60" s="21" t="str">
        <f t="shared" si="18"/>
        <v/>
      </c>
      <c r="AB60" s="21" t="str">
        <f t="shared" si="19"/>
        <v/>
      </c>
      <c r="AC60" s="21" t="str">
        <f t="shared" si="20"/>
        <v/>
      </c>
      <c r="AD60" s="21" t="str">
        <f t="shared" si="21"/>
        <v/>
      </c>
      <c r="AE60" s="21" t="str">
        <f t="shared" si="22"/>
        <v/>
      </c>
      <c r="AF60" s="20" t="str">
        <f>IF(COUNTA(B60:O60)=0,"",IF(OR($A60="",COUNTIF('10-Year TCO Summary'!$A$3:$A$15,$A60)=0),"REVIEW CATEGORY",IF(NOT(OR($T60="Vendor-Controlled",$T60="Publisher-Controlled",$T60="One-Time / Nonrecurring",$T60="Other / Explain")),"REVIEW COST STATUS",IF(OR(COUNT(F60:O60)&lt;&gt;10,COUNTIF(F60:O60,"&lt;0")&gt;0),"REVIEW ANNUAL PRICES",IF($T60="Other / Explain","REVIEW COST STATUS",IF($T60="One-Time / Nonrecurring","PASS",IF(AND($T60="Vendor-Controlled",COUNT('Escalation Inputs'!$B$3:$B$11)&lt;&gt;9),"REVIEW CPI INPUTS",IF(AND(OR(W60="",W60&lt;=IF($T60="Publisher-Controlled",'Escalation Inputs'!$D$3,'Escalation Inputs'!$C$3)+0.000001),OR(X60="",X60&lt;=IF($T60="Publisher-Controlled",'Escalation Inputs'!$D$4,'Escalation Inputs'!$C$4)+0.000001),OR(Y60="",Y60&lt;=IF($T60="Publisher-Controlled",'Escalation Inputs'!$D$5,'Escalation Inputs'!$C$5)+0.000001),OR(Z60="",Z60&lt;=IF($T60="Publisher-Controlled",'Escalation Inputs'!$D$6,'Escalation Inputs'!$C$6)+0.000001),OR(AA60="",AA60&lt;=IF($T60="Publisher-Controlled",'Escalation Inputs'!$D$7,'Escalation Inputs'!$C$7)+0.000001),OR(AB60="",AB60&lt;=IF($T60="Publisher-Controlled",'Escalation Inputs'!$D$8,'Escalation Inputs'!$C$8)+0.000001),OR(AC60="",AC60&lt;=IF($T60="Publisher-Controlled",'Escalation Inputs'!$D$9,'Escalation Inputs'!$C$9)+0.000001),OR(AD60="",AD60&lt;=IF($T60="Publisher-Controlled",'Escalation Inputs'!$D$10,'Escalation Inputs'!$C$10)+0.000001),OR(AE60="",AE60&lt;=IF($T60="Publisher-Controlled",'Escalation Inputs'!$D$11,'Escalation Inputs'!$C$11)+0.000001)),IF($T60="Publisher-Controlled","PUBLISHER REVIEW","PASS"),"REVIEW ESCALATION"))))))))</f>
        <v/>
      </c>
      <c r="AG60" s="20">
        <v>1</v>
      </c>
      <c r="AH60" s="20"/>
      <c r="AI60" s="28" t="str">
        <f t="shared" si="23"/>
        <v/>
      </c>
      <c r="AJ60" s="28" t="str">
        <f>IF(COUNTA($F60:$O60)=0,"",IF($T60="Publisher-Controlled",IF($AT60="READY FOR REVIEW",IF(2&lt;=$AG60,G60,AI60*(1+'Escalation Inputs'!$D$3)),""),G60))</f>
        <v/>
      </c>
      <c r="AK60" s="28" t="str">
        <f>IF(COUNTA($F60:$O60)=0,"",IF($T60="Publisher-Controlled",IF($AT60="READY FOR REVIEW",IF(3&lt;=$AG60,H60,AJ60*(1+'Escalation Inputs'!$D$4)),""),H60))</f>
        <v/>
      </c>
      <c r="AL60" s="28" t="str">
        <f>IF(COUNTA($F60:$O60)=0,"",IF($T60="Publisher-Controlled",IF($AT60="READY FOR REVIEW",IF(4&lt;=$AG60,I60,AK60*(1+'Escalation Inputs'!$D$5)),""),I60))</f>
        <v/>
      </c>
      <c r="AM60" s="28" t="str">
        <f>IF(COUNTA($F60:$O60)=0,"",IF($T60="Publisher-Controlled",IF($AT60="READY FOR REVIEW",IF(5&lt;=$AG60,J60,AL60*(1+'Escalation Inputs'!$D$6)),""),J60))</f>
        <v/>
      </c>
      <c r="AN60" s="28" t="str">
        <f>IF(COUNTA($F60:$O60)=0,"",IF($T60="Publisher-Controlled",IF($AT60="READY FOR REVIEW",IF(6&lt;=$AG60,K60,AM60*(1+'Escalation Inputs'!$D$7)),""),K60))</f>
        <v/>
      </c>
      <c r="AO60" s="28" t="str">
        <f>IF(COUNTA($F60:$O60)=0,"",IF($T60="Publisher-Controlled",IF($AT60="READY FOR REVIEW",IF(7&lt;=$AG60,L60,AN60*(1+'Escalation Inputs'!$D$8)),""),L60))</f>
        <v/>
      </c>
      <c r="AP60" s="28" t="str">
        <f>IF(COUNTA($F60:$O60)=0,"",IF($T60="Publisher-Controlled",IF($AT60="READY FOR REVIEW",IF(8&lt;=$AG60,M60,AO60*(1+'Escalation Inputs'!$D$9)),""),M60))</f>
        <v/>
      </c>
      <c r="AQ60" s="28" t="str">
        <f>IF(COUNTA($F60:$O60)=0,"",IF($T60="Publisher-Controlled",IF($AT60="READY FOR REVIEW",IF(9&lt;=$AG60,N60,AP60*(1+'Escalation Inputs'!$D$10)),""),N60))</f>
        <v/>
      </c>
      <c r="AR60" s="28" t="str">
        <f>IF(COUNTA($F60:$O60)=0,"",IF($T60="Publisher-Controlled",IF($AT60="READY FOR REVIEW",IF(10&lt;=$AG60,O60,AQ60*(1+'Escalation Inputs'!$D$11)),""),O60))</f>
        <v/>
      </c>
      <c r="AS60" s="28" t="str">
        <f t="shared" si="24"/>
        <v/>
      </c>
      <c r="AT60" s="20" t="str">
        <f>IF(COUNTA(F60:O60)=0,"",IF($T60&lt;&gt;"Publisher-Controlled","AS SUBMITTED",IF(OR(NOT(ISNUMBER(AG60)),AG60&lt;1,AG60&gt;10,AG60&lt;&gt;INT(AG60)),"REVIEW BINDING YEAR",IF(OR(COUNT(F60:O60)&lt;&gt;10,F60&lt;=0),"REVIEW PUBLISHER BASE / PRICES",IF(AND(AG60&gt;1,LEN(TRIM(AH60))=0),"REVIEW BINDING EVIDENCE",IF(COUNT('Escalation Inputs'!$D$3:$D$11)&lt;&gt;9,"REVIEW PUBLISHER ASSUMPTION","READY FOR REVIEW"))))))</f>
        <v/>
      </c>
    </row>
    <row r="61" spans="1:46" x14ac:dyDescent="0.55000000000000004">
      <c r="A61" s="44"/>
      <c r="B61" s="9"/>
      <c r="C61" s="9"/>
      <c r="D61" s="9"/>
      <c r="E61" s="10"/>
      <c r="F61" s="10"/>
      <c r="G61" s="10"/>
      <c r="H61" s="10"/>
      <c r="I61" s="10"/>
      <c r="J61" s="27"/>
      <c r="K61" s="28"/>
      <c r="L61" s="28"/>
      <c r="M61" s="28"/>
      <c r="N61" s="28"/>
      <c r="O61" s="28"/>
      <c r="P61" s="28">
        <f t="shared" si="13"/>
        <v>0</v>
      </c>
      <c r="Q61" s="20"/>
      <c r="R61" s="20"/>
      <c r="S61" s="20"/>
      <c r="T61" s="20"/>
      <c r="U61" s="20"/>
      <c r="V61" s="20"/>
      <c r="W61" s="21" t="str">
        <f t="shared" si="14"/>
        <v/>
      </c>
      <c r="X61" s="21" t="str">
        <f t="shared" si="15"/>
        <v/>
      </c>
      <c r="Y61" s="21" t="str">
        <f t="shared" si="16"/>
        <v/>
      </c>
      <c r="Z61" s="21" t="str">
        <f t="shared" si="17"/>
        <v/>
      </c>
      <c r="AA61" s="21" t="str">
        <f t="shared" si="18"/>
        <v/>
      </c>
      <c r="AB61" s="21" t="str">
        <f t="shared" si="19"/>
        <v/>
      </c>
      <c r="AC61" s="21" t="str">
        <f t="shared" si="20"/>
        <v/>
      </c>
      <c r="AD61" s="21" t="str">
        <f t="shared" si="21"/>
        <v/>
      </c>
      <c r="AE61" s="21" t="str">
        <f t="shared" si="22"/>
        <v/>
      </c>
      <c r="AF61" s="20" t="str">
        <f>IF(COUNTA(B61:O61)=0,"",IF(OR($A61="",COUNTIF('10-Year TCO Summary'!$A$3:$A$15,$A61)=0),"REVIEW CATEGORY",IF(NOT(OR($T61="Vendor-Controlled",$T61="Publisher-Controlled",$T61="One-Time / Nonrecurring",$T61="Other / Explain")),"REVIEW COST STATUS",IF(OR(COUNT(F61:O61)&lt;&gt;10,COUNTIF(F61:O61,"&lt;0")&gt;0),"REVIEW ANNUAL PRICES",IF($T61="Other / Explain","REVIEW COST STATUS",IF($T61="One-Time / Nonrecurring","PASS",IF(AND($T61="Vendor-Controlled",COUNT('Escalation Inputs'!$B$3:$B$11)&lt;&gt;9),"REVIEW CPI INPUTS",IF(AND(OR(W61="",W61&lt;=IF($T61="Publisher-Controlled",'Escalation Inputs'!$D$3,'Escalation Inputs'!$C$3)+0.000001),OR(X61="",X61&lt;=IF($T61="Publisher-Controlled",'Escalation Inputs'!$D$4,'Escalation Inputs'!$C$4)+0.000001),OR(Y61="",Y61&lt;=IF($T61="Publisher-Controlled",'Escalation Inputs'!$D$5,'Escalation Inputs'!$C$5)+0.000001),OR(Z61="",Z61&lt;=IF($T61="Publisher-Controlled",'Escalation Inputs'!$D$6,'Escalation Inputs'!$C$6)+0.000001),OR(AA61="",AA61&lt;=IF($T61="Publisher-Controlled",'Escalation Inputs'!$D$7,'Escalation Inputs'!$C$7)+0.000001),OR(AB61="",AB61&lt;=IF($T61="Publisher-Controlled",'Escalation Inputs'!$D$8,'Escalation Inputs'!$C$8)+0.000001),OR(AC61="",AC61&lt;=IF($T61="Publisher-Controlled",'Escalation Inputs'!$D$9,'Escalation Inputs'!$C$9)+0.000001),OR(AD61="",AD61&lt;=IF($T61="Publisher-Controlled",'Escalation Inputs'!$D$10,'Escalation Inputs'!$C$10)+0.000001),OR(AE61="",AE61&lt;=IF($T61="Publisher-Controlled",'Escalation Inputs'!$D$11,'Escalation Inputs'!$C$11)+0.000001)),IF($T61="Publisher-Controlled","PUBLISHER REVIEW","PASS"),"REVIEW ESCALATION"))))))))</f>
        <v/>
      </c>
      <c r="AG61" s="20">
        <v>1</v>
      </c>
      <c r="AH61" s="20"/>
      <c r="AI61" s="28" t="str">
        <f t="shared" si="23"/>
        <v/>
      </c>
      <c r="AJ61" s="28" t="str">
        <f>IF(COUNTA($F61:$O61)=0,"",IF($T61="Publisher-Controlled",IF($AT61="READY FOR REVIEW",IF(2&lt;=$AG61,G61,AI61*(1+'Escalation Inputs'!$D$3)),""),G61))</f>
        <v/>
      </c>
      <c r="AK61" s="28" t="str">
        <f>IF(COUNTA($F61:$O61)=0,"",IF($T61="Publisher-Controlled",IF($AT61="READY FOR REVIEW",IF(3&lt;=$AG61,H61,AJ61*(1+'Escalation Inputs'!$D$4)),""),H61))</f>
        <v/>
      </c>
      <c r="AL61" s="28" t="str">
        <f>IF(COUNTA($F61:$O61)=0,"",IF($T61="Publisher-Controlled",IF($AT61="READY FOR REVIEW",IF(4&lt;=$AG61,I61,AK61*(1+'Escalation Inputs'!$D$5)),""),I61))</f>
        <v/>
      </c>
      <c r="AM61" s="28" t="str">
        <f>IF(COUNTA($F61:$O61)=0,"",IF($T61="Publisher-Controlled",IF($AT61="READY FOR REVIEW",IF(5&lt;=$AG61,J61,AL61*(1+'Escalation Inputs'!$D$6)),""),J61))</f>
        <v/>
      </c>
      <c r="AN61" s="28" t="str">
        <f>IF(COUNTA($F61:$O61)=0,"",IF($T61="Publisher-Controlled",IF($AT61="READY FOR REVIEW",IF(6&lt;=$AG61,K61,AM61*(1+'Escalation Inputs'!$D$7)),""),K61))</f>
        <v/>
      </c>
      <c r="AO61" s="28" t="str">
        <f>IF(COUNTA($F61:$O61)=0,"",IF($T61="Publisher-Controlled",IF($AT61="READY FOR REVIEW",IF(7&lt;=$AG61,L61,AN61*(1+'Escalation Inputs'!$D$8)),""),L61))</f>
        <v/>
      </c>
      <c r="AP61" s="28" t="str">
        <f>IF(COUNTA($F61:$O61)=0,"",IF($T61="Publisher-Controlled",IF($AT61="READY FOR REVIEW",IF(8&lt;=$AG61,M61,AO61*(1+'Escalation Inputs'!$D$9)),""),M61))</f>
        <v/>
      </c>
      <c r="AQ61" s="28" t="str">
        <f>IF(COUNTA($F61:$O61)=0,"",IF($T61="Publisher-Controlled",IF($AT61="READY FOR REVIEW",IF(9&lt;=$AG61,N61,AP61*(1+'Escalation Inputs'!$D$10)),""),N61))</f>
        <v/>
      </c>
      <c r="AR61" s="28" t="str">
        <f>IF(COUNTA($F61:$O61)=0,"",IF($T61="Publisher-Controlled",IF($AT61="READY FOR REVIEW",IF(10&lt;=$AG61,O61,AQ61*(1+'Escalation Inputs'!$D$11)),""),O61))</f>
        <v/>
      </c>
      <c r="AS61" s="28" t="str">
        <f t="shared" si="24"/>
        <v/>
      </c>
      <c r="AT61" s="20" t="str">
        <f>IF(COUNTA(F61:O61)=0,"",IF($T61&lt;&gt;"Publisher-Controlled","AS SUBMITTED",IF(OR(NOT(ISNUMBER(AG61)),AG61&lt;1,AG61&gt;10,AG61&lt;&gt;INT(AG61)),"REVIEW BINDING YEAR",IF(OR(COUNT(F61:O61)&lt;&gt;10,F61&lt;=0),"REVIEW PUBLISHER BASE / PRICES",IF(AND(AG61&gt;1,LEN(TRIM(AH61))=0),"REVIEW BINDING EVIDENCE",IF(COUNT('Escalation Inputs'!$D$3:$D$11)&lt;&gt;9,"REVIEW PUBLISHER ASSUMPTION","READY FOR REVIEW"))))))</f>
        <v/>
      </c>
    </row>
    <row r="62" spans="1:46" x14ac:dyDescent="0.55000000000000004">
      <c r="A62" s="44"/>
      <c r="B62" s="9"/>
      <c r="C62" s="9"/>
      <c r="D62" s="9"/>
      <c r="E62" s="10"/>
      <c r="F62" s="10"/>
      <c r="G62" s="10"/>
      <c r="H62" s="10"/>
      <c r="I62" s="10"/>
      <c r="J62" s="27"/>
      <c r="K62" s="28"/>
      <c r="L62" s="28"/>
      <c r="M62" s="28"/>
      <c r="N62" s="28"/>
      <c r="O62" s="28"/>
      <c r="P62" s="28">
        <f t="shared" si="13"/>
        <v>0</v>
      </c>
      <c r="Q62" s="20"/>
      <c r="R62" s="20"/>
      <c r="S62" s="20"/>
      <c r="T62" s="20"/>
      <c r="U62" s="20"/>
      <c r="V62" s="20"/>
      <c r="W62" s="21" t="str">
        <f t="shared" si="14"/>
        <v/>
      </c>
      <c r="X62" s="21" t="str">
        <f t="shared" si="15"/>
        <v/>
      </c>
      <c r="Y62" s="21" t="str">
        <f t="shared" si="16"/>
        <v/>
      </c>
      <c r="Z62" s="21" t="str">
        <f t="shared" si="17"/>
        <v/>
      </c>
      <c r="AA62" s="21" t="str">
        <f t="shared" si="18"/>
        <v/>
      </c>
      <c r="AB62" s="21" t="str">
        <f t="shared" si="19"/>
        <v/>
      </c>
      <c r="AC62" s="21" t="str">
        <f t="shared" si="20"/>
        <v/>
      </c>
      <c r="AD62" s="21" t="str">
        <f t="shared" si="21"/>
        <v/>
      </c>
      <c r="AE62" s="21" t="str">
        <f t="shared" si="22"/>
        <v/>
      </c>
      <c r="AF62" s="20" t="str">
        <f>IF(COUNTA(B62:O62)=0,"",IF(OR($A62="",COUNTIF('10-Year TCO Summary'!$A$3:$A$15,$A62)=0),"REVIEW CATEGORY",IF(NOT(OR($T62="Vendor-Controlled",$T62="Publisher-Controlled",$T62="One-Time / Nonrecurring",$T62="Other / Explain")),"REVIEW COST STATUS",IF(OR(COUNT(F62:O62)&lt;&gt;10,COUNTIF(F62:O62,"&lt;0")&gt;0),"REVIEW ANNUAL PRICES",IF($T62="Other / Explain","REVIEW COST STATUS",IF($T62="One-Time / Nonrecurring","PASS",IF(AND($T62="Vendor-Controlled",COUNT('Escalation Inputs'!$B$3:$B$11)&lt;&gt;9),"REVIEW CPI INPUTS",IF(AND(OR(W62="",W62&lt;=IF($T62="Publisher-Controlled",'Escalation Inputs'!$D$3,'Escalation Inputs'!$C$3)+0.000001),OR(X62="",X62&lt;=IF($T62="Publisher-Controlled",'Escalation Inputs'!$D$4,'Escalation Inputs'!$C$4)+0.000001),OR(Y62="",Y62&lt;=IF($T62="Publisher-Controlled",'Escalation Inputs'!$D$5,'Escalation Inputs'!$C$5)+0.000001),OR(Z62="",Z62&lt;=IF($T62="Publisher-Controlled",'Escalation Inputs'!$D$6,'Escalation Inputs'!$C$6)+0.000001),OR(AA62="",AA62&lt;=IF($T62="Publisher-Controlled",'Escalation Inputs'!$D$7,'Escalation Inputs'!$C$7)+0.000001),OR(AB62="",AB62&lt;=IF($T62="Publisher-Controlled",'Escalation Inputs'!$D$8,'Escalation Inputs'!$C$8)+0.000001),OR(AC62="",AC62&lt;=IF($T62="Publisher-Controlled",'Escalation Inputs'!$D$9,'Escalation Inputs'!$C$9)+0.000001),OR(AD62="",AD62&lt;=IF($T62="Publisher-Controlled",'Escalation Inputs'!$D$10,'Escalation Inputs'!$C$10)+0.000001),OR(AE62="",AE62&lt;=IF($T62="Publisher-Controlled",'Escalation Inputs'!$D$11,'Escalation Inputs'!$C$11)+0.000001)),IF($T62="Publisher-Controlled","PUBLISHER REVIEW","PASS"),"REVIEW ESCALATION"))))))))</f>
        <v/>
      </c>
      <c r="AG62" s="20">
        <v>1</v>
      </c>
      <c r="AH62" s="20"/>
      <c r="AI62" s="28" t="str">
        <f t="shared" si="23"/>
        <v/>
      </c>
      <c r="AJ62" s="28" t="str">
        <f>IF(COUNTA($F62:$O62)=0,"",IF($T62="Publisher-Controlled",IF($AT62="READY FOR REVIEW",IF(2&lt;=$AG62,G62,AI62*(1+'Escalation Inputs'!$D$3)),""),G62))</f>
        <v/>
      </c>
      <c r="AK62" s="28" t="str">
        <f>IF(COUNTA($F62:$O62)=0,"",IF($T62="Publisher-Controlled",IF($AT62="READY FOR REVIEW",IF(3&lt;=$AG62,H62,AJ62*(1+'Escalation Inputs'!$D$4)),""),H62))</f>
        <v/>
      </c>
      <c r="AL62" s="28" t="str">
        <f>IF(COUNTA($F62:$O62)=0,"",IF($T62="Publisher-Controlled",IF($AT62="READY FOR REVIEW",IF(4&lt;=$AG62,I62,AK62*(1+'Escalation Inputs'!$D$5)),""),I62))</f>
        <v/>
      </c>
      <c r="AM62" s="28" t="str">
        <f>IF(COUNTA($F62:$O62)=0,"",IF($T62="Publisher-Controlled",IF($AT62="READY FOR REVIEW",IF(5&lt;=$AG62,J62,AL62*(1+'Escalation Inputs'!$D$6)),""),J62))</f>
        <v/>
      </c>
      <c r="AN62" s="28" t="str">
        <f>IF(COUNTA($F62:$O62)=0,"",IF($T62="Publisher-Controlled",IF($AT62="READY FOR REVIEW",IF(6&lt;=$AG62,K62,AM62*(1+'Escalation Inputs'!$D$7)),""),K62))</f>
        <v/>
      </c>
      <c r="AO62" s="28" t="str">
        <f>IF(COUNTA($F62:$O62)=0,"",IF($T62="Publisher-Controlled",IF($AT62="READY FOR REVIEW",IF(7&lt;=$AG62,L62,AN62*(1+'Escalation Inputs'!$D$8)),""),L62))</f>
        <v/>
      </c>
      <c r="AP62" s="28" t="str">
        <f>IF(COUNTA($F62:$O62)=0,"",IF($T62="Publisher-Controlled",IF($AT62="READY FOR REVIEW",IF(8&lt;=$AG62,M62,AO62*(1+'Escalation Inputs'!$D$9)),""),M62))</f>
        <v/>
      </c>
      <c r="AQ62" s="28" t="str">
        <f>IF(COUNTA($F62:$O62)=0,"",IF($T62="Publisher-Controlled",IF($AT62="READY FOR REVIEW",IF(9&lt;=$AG62,N62,AP62*(1+'Escalation Inputs'!$D$10)),""),N62))</f>
        <v/>
      </c>
      <c r="AR62" s="28" t="str">
        <f>IF(COUNTA($F62:$O62)=0,"",IF($T62="Publisher-Controlled",IF($AT62="READY FOR REVIEW",IF(10&lt;=$AG62,O62,AQ62*(1+'Escalation Inputs'!$D$11)),""),O62))</f>
        <v/>
      </c>
      <c r="AS62" s="28" t="str">
        <f t="shared" si="24"/>
        <v/>
      </c>
      <c r="AT62" s="20" t="str">
        <f>IF(COUNTA(F62:O62)=0,"",IF($T62&lt;&gt;"Publisher-Controlled","AS SUBMITTED",IF(OR(NOT(ISNUMBER(AG62)),AG62&lt;1,AG62&gt;10,AG62&lt;&gt;INT(AG62)),"REVIEW BINDING YEAR",IF(OR(COUNT(F62:O62)&lt;&gt;10,F62&lt;=0),"REVIEW PUBLISHER BASE / PRICES",IF(AND(AG62&gt;1,LEN(TRIM(AH62))=0),"REVIEW BINDING EVIDENCE",IF(COUNT('Escalation Inputs'!$D$3:$D$11)&lt;&gt;9,"REVIEW PUBLISHER ASSUMPTION","READY FOR REVIEW"))))))</f>
        <v/>
      </c>
    </row>
    <row r="63" spans="1:46" x14ac:dyDescent="0.55000000000000004">
      <c r="A63" s="47"/>
      <c r="B63" s="8"/>
      <c r="C63" s="8"/>
      <c r="D63" s="8"/>
      <c r="E63" s="8"/>
      <c r="F63" s="16"/>
      <c r="G63" s="16"/>
      <c r="H63" s="16"/>
      <c r="I63" s="16"/>
      <c r="J63" s="27"/>
      <c r="K63" s="28"/>
      <c r="L63" s="28"/>
      <c r="M63" s="28"/>
      <c r="N63" s="28"/>
      <c r="O63" s="28"/>
      <c r="P63" s="28">
        <f t="shared" si="13"/>
        <v>0</v>
      </c>
      <c r="Q63" s="20"/>
      <c r="R63" s="20"/>
      <c r="S63" s="20"/>
      <c r="T63" s="20"/>
      <c r="U63" s="20"/>
      <c r="V63" s="20"/>
      <c r="W63" s="21" t="str">
        <f t="shared" si="14"/>
        <v/>
      </c>
      <c r="X63" s="21" t="str">
        <f t="shared" si="15"/>
        <v/>
      </c>
      <c r="Y63" s="21" t="str">
        <f t="shared" si="16"/>
        <v/>
      </c>
      <c r="Z63" s="21" t="str">
        <f t="shared" si="17"/>
        <v/>
      </c>
      <c r="AA63" s="21" t="str">
        <f t="shared" si="18"/>
        <v/>
      </c>
      <c r="AB63" s="21" t="str">
        <f t="shared" si="19"/>
        <v/>
      </c>
      <c r="AC63" s="21" t="str">
        <f t="shared" si="20"/>
        <v/>
      </c>
      <c r="AD63" s="21" t="str">
        <f t="shared" si="21"/>
        <v/>
      </c>
      <c r="AE63" s="21" t="str">
        <f t="shared" si="22"/>
        <v/>
      </c>
      <c r="AF63" s="20" t="str">
        <f>IF(COUNTA(B63:O63)=0,"",IF(OR($A63="",COUNTIF('10-Year TCO Summary'!$A$3:$A$15,$A63)=0),"REVIEW CATEGORY",IF(NOT(OR($T63="Vendor-Controlled",$T63="Publisher-Controlled",$T63="One-Time / Nonrecurring",$T63="Other / Explain")),"REVIEW COST STATUS",IF(OR(COUNT(F63:O63)&lt;&gt;10,COUNTIF(F63:O63,"&lt;0")&gt;0),"REVIEW ANNUAL PRICES",IF($T63="Other / Explain","REVIEW COST STATUS",IF($T63="One-Time / Nonrecurring","PASS",IF(AND($T63="Vendor-Controlled",COUNT('Escalation Inputs'!$B$3:$B$11)&lt;&gt;9),"REVIEW CPI INPUTS",IF(AND(OR(W63="",W63&lt;=IF($T63="Publisher-Controlled",'Escalation Inputs'!$D$3,'Escalation Inputs'!$C$3)+0.000001),OR(X63="",X63&lt;=IF($T63="Publisher-Controlled",'Escalation Inputs'!$D$4,'Escalation Inputs'!$C$4)+0.000001),OR(Y63="",Y63&lt;=IF($T63="Publisher-Controlled",'Escalation Inputs'!$D$5,'Escalation Inputs'!$C$5)+0.000001),OR(Z63="",Z63&lt;=IF($T63="Publisher-Controlled",'Escalation Inputs'!$D$6,'Escalation Inputs'!$C$6)+0.000001),OR(AA63="",AA63&lt;=IF($T63="Publisher-Controlled",'Escalation Inputs'!$D$7,'Escalation Inputs'!$C$7)+0.000001),OR(AB63="",AB63&lt;=IF($T63="Publisher-Controlled",'Escalation Inputs'!$D$8,'Escalation Inputs'!$C$8)+0.000001),OR(AC63="",AC63&lt;=IF($T63="Publisher-Controlled",'Escalation Inputs'!$D$9,'Escalation Inputs'!$C$9)+0.000001),OR(AD63="",AD63&lt;=IF($T63="Publisher-Controlled",'Escalation Inputs'!$D$10,'Escalation Inputs'!$C$10)+0.000001),OR(AE63="",AE63&lt;=IF($T63="Publisher-Controlled",'Escalation Inputs'!$D$11,'Escalation Inputs'!$C$11)+0.000001)),IF($T63="Publisher-Controlled","PUBLISHER REVIEW","PASS"),"REVIEW ESCALATION"))))))))</f>
        <v/>
      </c>
      <c r="AG63" s="20">
        <v>1</v>
      </c>
      <c r="AH63" s="20"/>
      <c r="AI63" s="28" t="str">
        <f t="shared" si="23"/>
        <v/>
      </c>
      <c r="AJ63" s="28" t="str">
        <f>IF(COUNTA($F63:$O63)=0,"",IF($T63="Publisher-Controlled",IF($AT63="READY FOR REVIEW",IF(2&lt;=$AG63,G63,AI63*(1+'Escalation Inputs'!$D$3)),""),G63))</f>
        <v/>
      </c>
      <c r="AK63" s="28" t="str">
        <f>IF(COUNTA($F63:$O63)=0,"",IF($T63="Publisher-Controlled",IF($AT63="READY FOR REVIEW",IF(3&lt;=$AG63,H63,AJ63*(1+'Escalation Inputs'!$D$4)),""),H63))</f>
        <v/>
      </c>
      <c r="AL63" s="28" t="str">
        <f>IF(COUNTA($F63:$O63)=0,"",IF($T63="Publisher-Controlled",IF($AT63="READY FOR REVIEW",IF(4&lt;=$AG63,I63,AK63*(1+'Escalation Inputs'!$D$5)),""),I63))</f>
        <v/>
      </c>
      <c r="AM63" s="28" t="str">
        <f>IF(COUNTA($F63:$O63)=0,"",IF($T63="Publisher-Controlled",IF($AT63="READY FOR REVIEW",IF(5&lt;=$AG63,J63,AL63*(1+'Escalation Inputs'!$D$6)),""),J63))</f>
        <v/>
      </c>
      <c r="AN63" s="28" t="str">
        <f>IF(COUNTA($F63:$O63)=0,"",IF($T63="Publisher-Controlled",IF($AT63="READY FOR REVIEW",IF(6&lt;=$AG63,K63,AM63*(1+'Escalation Inputs'!$D$7)),""),K63))</f>
        <v/>
      </c>
      <c r="AO63" s="28" t="str">
        <f>IF(COUNTA($F63:$O63)=0,"",IF($T63="Publisher-Controlled",IF($AT63="READY FOR REVIEW",IF(7&lt;=$AG63,L63,AN63*(1+'Escalation Inputs'!$D$8)),""),L63))</f>
        <v/>
      </c>
      <c r="AP63" s="28" t="str">
        <f>IF(COUNTA($F63:$O63)=0,"",IF($T63="Publisher-Controlled",IF($AT63="READY FOR REVIEW",IF(8&lt;=$AG63,M63,AO63*(1+'Escalation Inputs'!$D$9)),""),M63))</f>
        <v/>
      </c>
      <c r="AQ63" s="28" t="str">
        <f>IF(COUNTA($F63:$O63)=0,"",IF($T63="Publisher-Controlled",IF($AT63="READY FOR REVIEW",IF(9&lt;=$AG63,N63,AP63*(1+'Escalation Inputs'!$D$10)),""),N63))</f>
        <v/>
      </c>
      <c r="AR63" s="28" t="str">
        <f>IF(COUNTA($F63:$O63)=0,"",IF($T63="Publisher-Controlled",IF($AT63="READY FOR REVIEW",IF(10&lt;=$AG63,O63,AQ63*(1+'Escalation Inputs'!$D$11)),""),O63))</f>
        <v/>
      </c>
      <c r="AS63" s="28" t="str">
        <f t="shared" si="24"/>
        <v/>
      </c>
      <c r="AT63" s="20" t="str">
        <f>IF(COUNTA(F63:O63)=0,"",IF($T63&lt;&gt;"Publisher-Controlled","AS SUBMITTED",IF(OR(NOT(ISNUMBER(AG63)),AG63&lt;1,AG63&gt;10,AG63&lt;&gt;INT(AG63)),"REVIEW BINDING YEAR",IF(OR(COUNT(F63:O63)&lt;&gt;10,F63&lt;=0),"REVIEW PUBLISHER BASE / PRICES",IF(AND(AG63&gt;1,LEN(TRIM(AH63))=0),"REVIEW BINDING EVIDENCE",IF(COUNT('Escalation Inputs'!$D$3:$D$11)&lt;&gt;9,"REVIEW PUBLISHER ASSUMPTION","READY FOR REVIEW"))))))</f>
        <v/>
      </c>
    </row>
    <row r="64" spans="1:46" x14ac:dyDescent="0.55000000000000004">
      <c r="A64" s="44"/>
      <c r="B64" s="9"/>
      <c r="C64" s="9"/>
      <c r="D64" s="9"/>
      <c r="E64" s="10"/>
      <c r="F64" s="10"/>
      <c r="G64" s="10"/>
      <c r="H64" s="10"/>
      <c r="I64" s="10"/>
      <c r="J64" s="27"/>
      <c r="K64" s="28"/>
      <c r="L64" s="28"/>
      <c r="M64" s="28"/>
      <c r="N64" s="28"/>
      <c r="O64" s="28"/>
      <c r="P64" s="28">
        <f t="shared" si="13"/>
        <v>0</v>
      </c>
      <c r="Q64" s="20"/>
      <c r="R64" s="20"/>
      <c r="S64" s="20"/>
      <c r="T64" s="20"/>
      <c r="U64" s="20"/>
      <c r="V64" s="20"/>
      <c r="W64" s="21" t="str">
        <f t="shared" si="14"/>
        <v/>
      </c>
      <c r="X64" s="21" t="str">
        <f t="shared" si="15"/>
        <v/>
      </c>
      <c r="Y64" s="21" t="str">
        <f t="shared" si="16"/>
        <v/>
      </c>
      <c r="Z64" s="21" t="str">
        <f t="shared" si="17"/>
        <v/>
      </c>
      <c r="AA64" s="21" t="str">
        <f t="shared" si="18"/>
        <v/>
      </c>
      <c r="AB64" s="21" t="str">
        <f t="shared" si="19"/>
        <v/>
      </c>
      <c r="AC64" s="21" t="str">
        <f t="shared" si="20"/>
        <v/>
      </c>
      <c r="AD64" s="21" t="str">
        <f t="shared" si="21"/>
        <v/>
      </c>
      <c r="AE64" s="21" t="str">
        <f t="shared" si="22"/>
        <v/>
      </c>
      <c r="AF64" s="20" t="str">
        <f>IF(COUNTA(B64:O64)=0,"",IF(OR($A64="",COUNTIF('10-Year TCO Summary'!$A$3:$A$15,$A64)=0),"REVIEW CATEGORY",IF(NOT(OR($T64="Vendor-Controlled",$T64="Publisher-Controlled",$T64="One-Time / Nonrecurring",$T64="Other / Explain")),"REVIEW COST STATUS",IF(OR(COUNT(F64:O64)&lt;&gt;10,COUNTIF(F64:O64,"&lt;0")&gt;0),"REVIEW ANNUAL PRICES",IF($T64="Other / Explain","REVIEW COST STATUS",IF($T64="One-Time / Nonrecurring","PASS",IF(AND($T64="Vendor-Controlled",COUNT('Escalation Inputs'!$B$3:$B$11)&lt;&gt;9),"REVIEW CPI INPUTS",IF(AND(OR(W64="",W64&lt;=IF($T64="Publisher-Controlled",'Escalation Inputs'!$D$3,'Escalation Inputs'!$C$3)+0.000001),OR(X64="",X64&lt;=IF($T64="Publisher-Controlled",'Escalation Inputs'!$D$4,'Escalation Inputs'!$C$4)+0.000001),OR(Y64="",Y64&lt;=IF($T64="Publisher-Controlled",'Escalation Inputs'!$D$5,'Escalation Inputs'!$C$5)+0.000001),OR(Z64="",Z64&lt;=IF($T64="Publisher-Controlled",'Escalation Inputs'!$D$6,'Escalation Inputs'!$C$6)+0.000001),OR(AA64="",AA64&lt;=IF($T64="Publisher-Controlled",'Escalation Inputs'!$D$7,'Escalation Inputs'!$C$7)+0.000001),OR(AB64="",AB64&lt;=IF($T64="Publisher-Controlled",'Escalation Inputs'!$D$8,'Escalation Inputs'!$C$8)+0.000001),OR(AC64="",AC64&lt;=IF($T64="Publisher-Controlled",'Escalation Inputs'!$D$9,'Escalation Inputs'!$C$9)+0.000001),OR(AD64="",AD64&lt;=IF($T64="Publisher-Controlled",'Escalation Inputs'!$D$10,'Escalation Inputs'!$C$10)+0.000001),OR(AE64="",AE64&lt;=IF($T64="Publisher-Controlled",'Escalation Inputs'!$D$11,'Escalation Inputs'!$C$11)+0.000001)),IF($T64="Publisher-Controlled","PUBLISHER REVIEW","PASS"),"REVIEW ESCALATION"))))))))</f>
        <v/>
      </c>
      <c r="AG64" s="20">
        <v>1</v>
      </c>
      <c r="AH64" s="20"/>
      <c r="AI64" s="28" t="str">
        <f t="shared" si="23"/>
        <v/>
      </c>
      <c r="AJ64" s="28" t="str">
        <f>IF(COUNTA($F64:$O64)=0,"",IF($T64="Publisher-Controlled",IF($AT64="READY FOR REVIEW",IF(2&lt;=$AG64,G64,AI64*(1+'Escalation Inputs'!$D$3)),""),G64))</f>
        <v/>
      </c>
      <c r="AK64" s="28" t="str">
        <f>IF(COUNTA($F64:$O64)=0,"",IF($T64="Publisher-Controlled",IF($AT64="READY FOR REVIEW",IF(3&lt;=$AG64,H64,AJ64*(1+'Escalation Inputs'!$D$4)),""),H64))</f>
        <v/>
      </c>
      <c r="AL64" s="28" t="str">
        <f>IF(COUNTA($F64:$O64)=0,"",IF($T64="Publisher-Controlled",IF($AT64="READY FOR REVIEW",IF(4&lt;=$AG64,I64,AK64*(1+'Escalation Inputs'!$D$5)),""),I64))</f>
        <v/>
      </c>
      <c r="AM64" s="28" t="str">
        <f>IF(COUNTA($F64:$O64)=0,"",IF($T64="Publisher-Controlled",IF($AT64="READY FOR REVIEW",IF(5&lt;=$AG64,J64,AL64*(1+'Escalation Inputs'!$D$6)),""),J64))</f>
        <v/>
      </c>
      <c r="AN64" s="28" t="str">
        <f>IF(COUNTA($F64:$O64)=0,"",IF($T64="Publisher-Controlled",IF($AT64="READY FOR REVIEW",IF(6&lt;=$AG64,K64,AM64*(1+'Escalation Inputs'!$D$7)),""),K64))</f>
        <v/>
      </c>
      <c r="AO64" s="28" t="str">
        <f>IF(COUNTA($F64:$O64)=0,"",IF($T64="Publisher-Controlled",IF($AT64="READY FOR REVIEW",IF(7&lt;=$AG64,L64,AN64*(1+'Escalation Inputs'!$D$8)),""),L64))</f>
        <v/>
      </c>
      <c r="AP64" s="28" t="str">
        <f>IF(COUNTA($F64:$O64)=0,"",IF($T64="Publisher-Controlled",IF($AT64="READY FOR REVIEW",IF(8&lt;=$AG64,M64,AO64*(1+'Escalation Inputs'!$D$9)),""),M64))</f>
        <v/>
      </c>
      <c r="AQ64" s="28" t="str">
        <f>IF(COUNTA($F64:$O64)=0,"",IF($T64="Publisher-Controlled",IF($AT64="READY FOR REVIEW",IF(9&lt;=$AG64,N64,AP64*(1+'Escalation Inputs'!$D$10)),""),N64))</f>
        <v/>
      </c>
      <c r="AR64" s="28" t="str">
        <f>IF(COUNTA($F64:$O64)=0,"",IF($T64="Publisher-Controlled",IF($AT64="READY FOR REVIEW",IF(10&lt;=$AG64,O64,AQ64*(1+'Escalation Inputs'!$D$11)),""),O64))</f>
        <v/>
      </c>
      <c r="AS64" s="28" t="str">
        <f t="shared" si="24"/>
        <v/>
      </c>
      <c r="AT64" s="20" t="str">
        <f>IF(COUNTA(F64:O64)=0,"",IF($T64&lt;&gt;"Publisher-Controlled","AS SUBMITTED",IF(OR(NOT(ISNUMBER(AG64)),AG64&lt;1,AG64&gt;10,AG64&lt;&gt;INT(AG64)),"REVIEW BINDING YEAR",IF(OR(COUNT(F64:O64)&lt;&gt;10,F64&lt;=0),"REVIEW PUBLISHER BASE / PRICES",IF(AND(AG64&gt;1,LEN(TRIM(AH64))=0),"REVIEW BINDING EVIDENCE",IF(COUNT('Escalation Inputs'!$D$3:$D$11)&lt;&gt;9,"REVIEW PUBLISHER ASSUMPTION","READY FOR REVIEW"))))))</f>
        <v/>
      </c>
    </row>
    <row r="65" spans="1:46" x14ac:dyDescent="0.55000000000000004">
      <c r="A65" s="44"/>
      <c r="B65" s="9"/>
      <c r="C65" s="9"/>
      <c r="D65" s="9"/>
      <c r="E65" s="10"/>
      <c r="F65" s="10"/>
      <c r="G65" s="10"/>
      <c r="H65" s="10"/>
      <c r="I65" s="10"/>
      <c r="J65" s="27"/>
      <c r="K65" s="28"/>
      <c r="L65" s="28"/>
      <c r="M65" s="28"/>
      <c r="N65" s="28"/>
      <c r="O65" s="28"/>
      <c r="P65" s="28">
        <f t="shared" si="13"/>
        <v>0</v>
      </c>
      <c r="Q65" s="20"/>
      <c r="R65" s="20"/>
      <c r="S65" s="20"/>
      <c r="T65" s="20"/>
      <c r="U65" s="20"/>
      <c r="V65" s="20"/>
      <c r="W65" s="21" t="str">
        <f t="shared" si="14"/>
        <v/>
      </c>
      <c r="X65" s="21" t="str">
        <f t="shared" si="15"/>
        <v/>
      </c>
      <c r="Y65" s="21" t="str">
        <f t="shared" si="16"/>
        <v/>
      </c>
      <c r="Z65" s="21" t="str">
        <f t="shared" si="17"/>
        <v/>
      </c>
      <c r="AA65" s="21" t="str">
        <f t="shared" si="18"/>
        <v/>
      </c>
      <c r="AB65" s="21" t="str">
        <f t="shared" si="19"/>
        <v/>
      </c>
      <c r="AC65" s="21" t="str">
        <f t="shared" si="20"/>
        <v/>
      </c>
      <c r="AD65" s="21" t="str">
        <f t="shared" si="21"/>
        <v/>
      </c>
      <c r="AE65" s="21" t="str">
        <f t="shared" si="22"/>
        <v/>
      </c>
      <c r="AF65" s="20" t="str">
        <f>IF(COUNTA(B65:O65)=0,"",IF(OR($A65="",COUNTIF('10-Year TCO Summary'!$A$3:$A$15,$A65)=0),"REVIEW CATEGORY",IF(NOT(OR($T65="Vendor-Controlled",$T65="Publisher-Controlled",$T65="One-Time / Nonrecurring",$T65="Other / Explain")),"REVIEW COST STATUS",IF(OR(COUNT(F65:O65)&lt;&gt;10,COUNTIF(F65:O65,"&lt;0")&gt;0),"REVIEW ANNUAL PRICES",IF($T65="Other / Explain","REVIEW COST STATUS",IF($T65="One-Time / Nonrecurring","PASS",IF(AND($T65="Vendor-Controlled",COUNT('Escalation Inputs'!$B$3:$B$11)&lt;&gt;9),"REVIEW CPI INPUTS",IF(AND(OR(W65="",W65&lt;=IF($T65="Publisher-Controlled",'Escalation Inputs'!$D$3,'Escalation Inputs'!$C$3)+0.000001),OR(X65="",X65&lt;=IF($T65="Publisher-Controlled",'Escalation Inputs'!$D$4,'Escalation Inputs'!$C$4)+0.000001),OR(Y65="",Y65&lt;=IF($T65="Publisher-Controlled",'Escalation Inputs'!$D$5,'Escalation Inputs'!$C$5)+0.000001),OR(Z65="",Z65&lt;=IF($T65="Publisher-Controlled",'Escalation Inputs'!$D$6,'Escalation Inputs'!$C$6)+0.000001),OR(AA65="",AA65&lt;=IF($T65="Publisher-Controlled",'Escalation Inputs'!$D$7,'Escalation Inputs'!$C$7)+0.000001),OR(AB65="",AB65&lt;=IF($T65="Publisher-Controlled",'Escalation Inputs'!$D$8,'Escalation Inputs'!$C$8)+0.000001),OR(AC65="",AC65&lt;=IF($T65="Publisher-Controlled",'Escalation Inputs'!$D$9,'Escalation Inputs'!$C$9)+0.000001),OR(AD65="",AD65&lt;=IF($T65="Publisher-Controlled",'Escalation Inputs'!$D$10,'Escalation Inputs'!$C$10)+0.000001),OR(AE65="",AE65&lt;=IF($T65="Publisher-Controlled",'Escalation Inputs'!$D$11,'Escalation Inputs'!$C$11)+0.000001)),IF($T65="Publisher-Controlled","PUBLISHER REVIEW","PASS"),"REVIEW ESCALATION"))))))))</f>
        <v/>
      </c>
      <c r="AG65" s="20">
        <v>1</v>
      </c>
      <c r="AH65" s="20"/>
      <c r="AI65" s="28" t="str">
        <f t="shared" si="23"/>
        <v/>
      </c>
      <c r="AJ65" s="28" t="str">
        <f>IF(COUNTA($F65:$O65)=0,"",IF($T65="Publisher-Controlled",IF($AT65="READY FOR REVIEW",IF(2&lt;=$AG65,G65,AI65*(1+'Escalation Inputs'!$D$3)),""),G65))</f>
        <v/>
      </c>
      <c r="AK65" s="28" t="str">
        <f>IF(COUNTA($F65:$O65)=0,"",IF($T65="Publisher-Controlled",IF($AT65="READY FOR REVIEW",IF(3&lt;=$AG65,H65,AJ65*(1+'Escalation Inputs'!$D$4)),""),H65))</f>
        <v/>
      </c>
      <c r="AL65" s="28" t="str">
        <f>IF(COUNTA($F65:$O65)=0,"",IF($T65="Publisher-Controlled",IF($AT65="READY FOR REVIEW",IF(4&lt;=$AG65,I65,AK65*(1+'Escalation Inputs'!$D$5)),""),I65))</f>
        <v/>
      </c>
      <c r="AM65" s="28" t="str">
        <f>IF(COUNTA($F65:$O65)=0,"",IF($T65="Publisher-Controlled",IF($AT65="READY FOR REVIEW",IF(5&lt;=$AG65,J65,AL65*(1+'Escalation Inputs'!$D$6)),""),J65))</f>
        <v/>
      </c>
      <c r="AN65" s="28" t="str">
        <f>IF(COUNTA($F65:$O65)=0,"",IF($T65="Publisher-Controlled",IF($AT65="READY FOR REVIEW",IF(6&lt;=$AG65,K65,AM65*(1+'Escalation Inputs'!$D$7)),""),K65))</f>
        <v/>
      </c>
      <c r="AO65" s="28" t="str">
        <f>IF(COUNTA($F65:$O65)=0,"",IF($T65="Publisher-Controlled",IF($AT65="READY FOR REVIEW",IF(7&lt;=$AG65,L65,AN65*(1+'Escalation Inputs'!$D$8)),""),L65))</f>
        <v/>
      </c>
      <c r="AP65" s="28" t="str">
        <f>IF(COUNTA($F65:$O65)=0,"",IF($T65="Publisher-Controlled",IF($AT65="READY FOR REVIEW",IF(8&lt;=$AG65,M65,AO65*(1+'Escalation Inputs'!$D$9)),""),M65))</f>
        <v/>
      </c>
      <c r="AQ65" s="28" t="str">
        <f>IF(COUNTA($F65:$O65)=0,"",IF($T65="Publisher-Controlled",IF($AT65="READY FOR REVIEW",IF(9&lt;=$AG65,N65,AP65*(1+'Escalation Inputs'!$D$10)),""),N65))</f>
        <v/>
      </c>
      <c r="AR65" s="28" t="str">
        <f>IF(COUNTA($F65:$O65)=0,"",IF($T65="Publisher-Controlled",IF($AT65="READY FOR REVIEW",IF(10&lt;=$AG65,O65,AQ65*(1+'Escalation Inputs'!$D$11)),""),O65))</f>
        <v/>
      </c>
      <c r="AS65" s="28" t="str">
        <f t="shared" si="24"/>
        <v/>
      </c>
      <c r="AT65" s="20" t="str">
        <f>IF(COUNTA(F65:O65)=0,"",IF($T65&lt;&gt;"Publisher-Controlled","AS SUBMITTED",IF(OR(NOT(ISNUMBER(AG65)),AG65&lt;1,AG65&gt;10,AG65&lt;&gt;INT(AG65)),"REVIEW BINDING YEAR",IF(OR(COUNT(F65:O65)&lt;&gt;10,F65&lt;=0),"REVIEW PUBLISHER BASE / PRICES",IF(AND(AG65&gt;1,LEN(TRIM(AH65))=0),"REVIEW BINDING EVIDENCE",IF(COUNT('Escalation Inputs'!$D$3:$D$11)&lt;&gt;9,"REVIEW PUBLISHER ASSUMPTION","READY FOR REVIEW"))))))</f>
        <v/>
      </c>
    </row>
    <row r="66" spans="1:46" x14ac:dyDescent="0.55000000000000004">
      <c r="A66" s="44"/>
      <c r="B66" s="9"/>
      <c r="C66" s="9"/>
      <c r="D66" s="9"/>
      <c r="E66" s="10"/>
      <c r="F66" s="10"/>
      <c r="G66" s="10"/>
      <c r="H66" s="10"/>
      <c r="I66" s="10"/>
      <c r="J66" s="27"/>
      <c r="K66" s="28"/>
      <c r="L66" s="28"/>
      <c r="M66" s="28"/>
      <c r="N66" s="28"/>
      <c r="O66" s="28"/>
      <c r="P66" s="28">
        <f t="shared" si="13"/>
        <v>0</v>
      </c>
      <c r="Q66" s="20"/>
      <c r="R66" s="20"/>
      <c r="S66" s="20"/>
      <c r="T66" s="20"/>
      <c r="U66" s="20"/>
      <c r="V66" s="20"/>
      <c r="W66" s="21" t="str">
        <f t="shared" si="14"/>
        <v/>
      </c>
      <c r="X66" s="21" t="str">
        <f t="shared" si="15"/>
        <v/>
      </c>
      <c r="Y66" s="21" t="str">
        <f t="shared" si="16"/>
        <v/>
      </c>
      <c r="Z66" s="21" t="str">
        <f t="shared" si="17"/>
        <v/>
      </c>
      <c r="AA66" s="21" t="str">
        <f t="shared" si="18"/>
        <v/>
      </c>
      <c r="AB66" s="21" t="str">
        <f t="shared" si="19"/>
        <v/>
      </c>
      <c r="AC66" s="21" t="str">
        <f t="shared" si="20"/>
        <v/>
      </c>
      <c r="AD66" s="21" t="str">
        <f t="shared" si="21"/>
        <v/>
      </c>
      <c r="AE66" s="21" t="str">
        <f t="shared" si="22"/>
        <v/>
      </c>
      <c r="AF66" s="20" t="str">
        <f>IF(COUNTA(B66:O66)=0,"",IF(OR($A66="",COUNTIF('10-Year TCO Summary'!$A$3:$A$15,$A66)=0),"REVIEW CATEGORY",IF(NOT(OR($T66="Vendor-Controlled",$T66="Publisher-Controlled",$T66="One-Time / Nonrecurring",$T66="Other / Explain")),"REVIEW COST STATUS",IF(OR(COUNT(F66:O66)&lt;&gt;10,COUNTIF(F66:O66,"&lt;0")&gt;0),"REVIEW ANNUAL PRICES",IF($T66="Other / Explain","REVIEW COST STATUS",IF($T66="One-Time / Nonrecurring","PASS",IF(AND($T66="Vendor-Controlled",COUNT('Escalation Inputs'!$B$3:$B$11)&lt;&gt;9),"REVIEW CPI INPUTS",IF(AND(OR(W66="",W66&lt;=IF($T66="Publisher-Controlled",'Escalation Inputs'!$D$3,'Escalation Inputs'!$C$3)+0.000001),OR(X66="",X66&lt;=IF($T66="Publisher-Controlled",'Escalation Inputs'!$D$4,'Escalation Inputs'!$C$4)+0.000001),OR(Y66="",Y66&lt;=IF($T66="Publisher-Controlled",'Escalation Inputs'!$D$5,'Escalation Inputs'!$C$5)+0.000001),OR(Z66="",Z66&lt;=IF($T66="Publisher-Controlled",'Escalation Inputs'!$D$6,'Escalation Inputs'!$C$6)+0.000001),OR(AA66="",AA66&lt;=IF($T66="Publisher-Controlled",'Escalation Inputs'!$D$7,'Escalation Inputs'!$C$7)+0.000001),OR(AB66="",AB66&lt;=IF($T66="Publisher-Controlled",'Escalation Inputs'!$D$8,'Escalation Inputs'!$C$8)+0.000001),OR(AC66="",AC66&lt;=IF($T66="Publisher-Controlled",'Escalation Inputs'!$D$9,'Escalation Inputs'!$C$9)+0.000001),OR(AD66="",AD66&lt;=IF($T66="Publisher-Controlled",'Escalation Inputs'!$D$10,'Escalation Inputs'!$C$10)+0.000001),OR(AE66="",AE66&lt;=IF($T66="Publisher-Controlled",'Escalation Inputs'!$D$11,'Escalation Inputs'!$C$11)+0.000001)),IF($T66="Publisher-Controlled","PUBLISHER REVIEW","PASS"),"REVIEW ESCALATION"))))))))</f>
        <v/>
      </c>
      <c r="AG66" s="20">
        <v>1</v>
      </c>
      <c r="AH66" s="20"/>
      <c r="AI66" s="28" t="str">
        <f t="shared" si="23"/>
        <v/>
      </c>
      <c r="AJ66" s="28" t="str">
        <f>IF(COUNTA($F66:$O66)=0,"",IF($T66="Publisher-Controlled",IF($AT66="READY FOR REVIEW",IF(2&lt;=$AG66,G66,AI66*(1+'Escalation Inputs'!$D$3)),""),G66))</f>
        <v/>
      </c>
      <c r="AK66" s="28" t="str">
        <f>IF(COUNTA($F66:$O66)=0,"",IF($T66="Publisher-Controlled",IF($AT66="READY FOR REVIEW",IF(3&lt;=$AG66,H66,AJ66*(1+'Escalation Inputs'!$D$4)),""),H66))</f>
        <v/>
      </c>
      <c r="AL66" s="28" t="str">
        <f>IF(COUNTA($F66:$O66)=0,"",IF($T66="Publisher-Controlled",IF($AT66="READY FOR REVIEW",IF(4&lt;=$AG66,I66,AK66*(1+'Escalation Inputs'!$D$5)),""),I66))</f>
        <v/>
      </c>
      <c r="AM66" s="28" t="str">
        <f>IF(COUNTA($F66:$O66)=0,"",IF($T66="Publisher-Controlled",IF($AT66="READY FOR REVIEW",IF(5&lt;=$AG66,J66,AL66*(1+'Escalation Inputs'!$D$6)),""),J66))</f>
        <v/>
      </c>
      <c r="AN66" s="28" t="str">
        <f>IF(COUNTA($F66:$O66)=0,"",IF($T66="Publisher-Controlled",IF($AT66="READY FOR REVIEW",IF(6&lt;=$AG66,K66,AM66*(1+'Escalation Inputs'!$D$7)),""),K66))</f>
        <v/>
      </c>
      <c r="AO66" s="28" t="str">
        <f>IF(COUNTA($F66:$O66)=0,"",IF($T66="Publisher-Controlled",IF($AT66="READY FOR REVIEW",IF(7&lt;=$AG66,L66,AN66*(1+'Escalation Inputs'!$D$8)),""),L66))</f>
        <v/>
      </c>
      <c r="AP66" s="28" t="str">
        <f>IF(COUNTA($F66:$O66)=0,"",IF($T66="Publisher-Controlled",IF($AT66="READY FOR REVIEW",IF(8&lt;=$AG66,M66,AO66*(1+'Escalation Inputs'!$D$9)),""),M66))</f>
        <v/>
      </c>
      <c r="AQ66" s="28" t="str">
        <f>IF(COUNTA($F66:$O66)=0,"",IF($T66="Publisher-Controlled",IF($AT66="READY FOR REVIEW",IF(9&lt;=$AG66,N66,AP66*(1+'Escalation Inputs'!$D$10)),""),N66))</f>
        <v/>
      </c>
      <c r="AR66" s="28" t="str">
        <f>IF(COUNTA($F66:$O66)=0,"",IF($T66="Publisher-Controlled",IF($AT66="READY FOR REVIEW",IF(10&lt;=$AG66,O66,AQ66*(1+'Escalation Inputs'!$D$11)),""),O66))</f>
        <v/>
      </c>
      <c r="AS66" s="28" t="str">
        <f t="shared" si="24"/>
        <v/>
      </c>
      <c r="AT66" s="20" t="str">
        <f>IF(COUNTA(F66:O66)=0,"",IF($T66&lt;&gt;"Publisher-Controlled","AS SUBMITTED",IF(OR(NOT(ISNUMBER(AG66)),AG66&lt;1,AG66&gt;10,AG66&lt;&gt;INT(AG66)),"REVIEW BINDING YEAR",IF(OR(COUNT(F66:O66)&lt;&gt;10,F66&lt;=0),"REVIEW PUBLISHER BASE / PRICES",IF(AND(AG66&gt;1,LEN(TRIM(AH66))=0),"REVIEW BINDING EVIDENCE",IF(COUNT('Escalation Inputs'!$D$3:$D$11)&lt;&gt;9,"REVIEW PUBLISHER ASSUMPTION","READY FOR REVIEW"))))))</f>
        <v/>
      </c>
    </row>
    <row r="67" spans="1:46" x14ac:dyDescent="0.55000000000000004">
      <c r="A67" s="44"/>
      <c r="B67" s="9"/>
      <c r="C67" s="9"/>
      <c r="D67" s="9"/>
      <c r="E67" s="10"/>
      <c r="F67" s="10"/>
      <c r="G67" s="10"/>
      <c r="H67" s="10"/>
      <c r="I67" s="10"/>
      <c r="J67" s="27"/>
      <c r="K67" s="28"/>
      <c r="L67" s="28"/>
      <c r="M67" s="28"/>
      <c r="N67" s="28"/>
      <c r="O67" s="28"/>
      <c r="P67" s="28">
        <f t="shared" ref="P67:P80" si="25">SUM(F67:O67)</f>
        <v>0</v>
      </c>
      <c r="Q67" s="20"/>
      <c r="R67" s="20"/>
      <c r="S67" s="20"/>
      <c r="T67" s="20"/>
      <c r="U67" s="20"/>
      <c r="V67" s="20"/>
      <c r="W67" s="21" t="str">
        <f t="shared" ref="W67:W80" si="26">IF(OR(F67="",G67="",F67=0),"",G67/F67-1)</f>
        <v/>
      </c>
      <c r="X67" s="21" t="str">
        <f t="shared" ref="X67:X80" si="27">IF(OR(G67="",H67="",G67=0),"",H67/G67-1)</f>
        <v/>
      </c>
      <c r="Y67" s="21" t="str">
        <f t="shared" ref="Y67:Y80" si="28">IF(OR(H67="",I67="",H67=0),"",I67/H67-1)</f>
        <v/>
      </c>
      <c r="Z67" s="21" t="str">
        <f t="shared" ref="Z67:Z80" si="29">IF(OR(I67="",J67="",I67=0),"",J67/I67-1)</f>
        <v/>
      </c>
      <c r="AA67" s="21" t="str">
        <f t="shared" ref="AA67:AA80" si="30">IF(OR(J67="",K67="",J67=0),"",K67/J67-1)</f>
        <v/>
      </c>
      <c r="AB67" s="21" t="str">
        <f t="shared" ref="AB67:AB80" si="31">IF(OR(K67="",L67="",K67=0),"",L67/K67-1)</f>
        <v/>
      </c>
      <c r="AC67" s="21" t="str">
        <f t="shared" ref="AC67:AC80" si="32">IF(OR(L67="",M67="",L67=0),"",M67/L67-1)</f>
        <v/>
      </c>
      <c r="AD67" s="21" t="str">
        <f t="shared" ref="AD67:AD80" si="33">IF(OR(M67="",N67="",M67=0),"",N67/M67-1)</f>
        <v/>
      </c>
      <c r="AE67" s="21" t="str">
        <f t="shared" ref="AE67:AE80" si="34">IF(OR(N67="",O67="",N67=0),"",O67/N67-1)</f>
        <v/>
      </c>
      <c r="AF67" s="20" t="str">
        <f>IF(COUNTA(B67:O67)=0,"",IF(OR($A67="",COUNTIF('10-Year TCO Summary'!$A$3:$A$15,$A67)=0),"REVIEW CATEGORY",IF(NOT(OR($T67="Vendor-Controlled",$T67="Publisher-Controlled",$T67="One-Time / Nonrecurring",$T67="Other / Explain")),"REVIEW COST STATUS",IF(OR(COUNT(F67:O67)&lt;&gt;10,COUNTIF(F67:O67,"&lt;0")&gt;0),"REVIEW ANNUAL PRICES",IF($T67="Other / Explain","REVIEW COST STATUS",IF($T67="One-Time / Nonrecurring","PASS",IF(AND($T67="Vendor-Controlled",COUNT('Escalation Inputs'!$B$3:$B$11)&lt;&gt;9),"REVIEW CPI INPUTS",IF(AND(OR(W67="",W67&lt;=IF($T67="Publisher-Controlled",'Escalation Inputs'!$D$3,'Escalation Inputs'!$C$3)+0.000001),OR(X67="",X67&lt;=IF($T67="Publisher-Controlled",'Escalation Inputs'!$D$4,'Escalation Inputs'!$C$4)+0.000001),OR(Y67="",Y67&lt;=IF($T67="Publisher-Controlled",'Escalation Inputs'!$D$5,'Escalation Inputs'!$C$5)+0.000001),OR(Z67="",Z67&lt;=IF($T67="Publisher-Controlled",'Escalation Inputs'!$D$6,'Escalation Inputs'!$C$6)+0.000001),OR(AA67="",AA67&lt;=IF($T67="Publisher-Controlled",'Escalation Inputs'!$D$7,'Escalation Inputs'!$C$7)+0.000001),OR(AB67="",AB67&lt;=IF($T67="Publisher-Controlled",'Escalation Inputs'!$D$8,'Escalation Inputs'!$C$8)+0.000001),OR(AC67="",AC67&lt;=IF($T67="Publisher-Controlled",'Escalation Inputs'!$D$9,'Escalation Inputs'!$C$9)+0.000001),OR(AD67="",AD67&lt;=IF($T67="Publisher-Controlled",'Escalation Inputs'!$D$10,'Escalation Inputs'!$C$10)+0.000001),OR(AE67="",AE67&lt;=IF($T67="Publisher-Controlled",'Escalation Inputs'!$D$11,'Escalation Inputs'!$C$11)+0.000001)),IF($T67="Publisher-Controlled","PUBLISHER REVIEW","PASS"),"REVIEW ESCALATION"))))))))</f>
        <v/>
      </c>
      <c r="AG67" s="20">
        <v>1</v>
      </c>
      <c r="AH67" s="20"/>
      <c r="AI67" s="28" t="str">
        <f t="shared" ref="AI67:AI80" si="35">IF(COUNTA($F67:$O67)=0,"",IF($T67="Publisher-Controlled",IF($AT67="READY FOR REVIEW",F67,""),F67))</f>
        <v/>
      </c>
      <c r="AJ67" s="28" t="str">
        <f>IF(COUNTA($F67:$O67)=0,"",IF($T67="Publisher-Controlled",IF($AT67="READY FOR REVIEW",IF(2&lt;=$AG67,G67,AI67*(1+'Escalation Inputs'!$D$3)),""),G67))</f>
        <v/>
      </c>
      <c r="AK67" s="28" t="str">
        <f>IF(COUNTA($F67:$O67)=0,"",IF($T67="Publisher-Controlled",IF($AT67="READY FOR REVIEW",IF(3&lt;=$AG67,H67,AJ67*(1+'Escalation Inputs'!$D$4)),""),H67))</f>
        <v/>
      </c>
      <c r="AL67" s="28" t="str">
        <f>IF(COUNTA($F67:$O67)=0,"",IF($T67="Publisher-Controlled",IF($AT67="READY FOR REVIEW",IF(4&lt;=$AG67,I67,AK67*(1+'Escalation Inputs'!$D$5)),""),I67))</f>
        <v/>
      </c>
      <c r="AM67" s="28" t="str">
        <f>IF(COUNTA($F67:$O67)=0,"",IF($T67="Publisher-Controlled",IF($AT67="READY FOR REVIEW",IF(5&lt;=$AG67,J67,AL67*(1+'Escalation Inputs'!$D$6)),""),J67))</f>
        <v/>
      </c>
      <c r="AN67" s="28" t="str">
        <f>IF(COUNTA($F67:$O67)=0,"",IF($T67="Publisher-Controlled",IF($AT67="READY FOR REVIEW",IF(6&lt;=$AG67,K67,AM67*(1+'Escalation Inputs'!$D$7)),""),K67))</f>
        <v/>
      </c>
      <c r="AO67" s="28" t="str">
        <f>IF(COUNTA($F67:$O67)=0,"",IF($T67="Publisher-Controlled",IF($AT67="READY FOR REVIEW",IF(7&lt;=$AG67,L67,AN67*(1+'Escalation Inputs'!$D$8)),""),L67))</f>
        <v/>
      </c>
      <c r="AP67" s="28" t="str">
        <f>IF(COUNTA($F67:$O67)=0,"",IF($T67="Publisher-Controlled",IF($AT67="READY FOR REVIEW",IF(8&lt;=$AG67,M67,AO67*(1+'Escalation Inputs'!$D$9)),""),M67))</f>
        <v/>
      </c>
      <c r="AQ67" s="28" t="str">
        <f>IF(COUNTA($F67:$O67)=0,"",IF($T67="Publisher-Controlled",IF($AT67="READY FOR REVIEW",IF(9&lt;=$AG67,N67,AP67*(1+'Escalation Inputs'!$D$10)),""),N67))</f>
        <v/>
      </c>
      <c r="AR67" s="28" t="str">
        <f>IF(COUNTA($F67:$O67)=0,"",IF($T67="Publisher-Controlled",IF($AT67="READY FOR REVIEW",IF(10&lt;=$AG67,O67,AQ67*(1+'Escalation Inputs'!$D$11)),""),O67))</f>
        <v/>
      </c>
      <c r="AS67" s="28" t="str">
        <f t="shared" ref="AS67:AS80" si="36">IF(COUNT(AI67:AR67)=10,SUM(AI67:AR67),"")</f>
        <v/>
      </c>
      <c r="AT67" s="20" t="str">
        <f>IF(COUNTA(F67:O67)=0,"",IF($T67&lt;&gt;"Publisher-Controlled","AS SUBMITTED",IF(OR(NOT(ISNUMBER(AG67)),AG67&lt;1,AG67&gt;10,AG67&lt;&gt;INT(AG67)),"REVIEW BINDING YEAR",IF(OR(COUNT(F67:O67)&lt;&gt;10,F67&lt;=0),"REVIEW PUBLISHER BASE / PRICES",IF(AND(AG67&gt;1,LEN(TRIM(AH67))=0),"REVIEW BINDING EVIDENCE",IF(COUNT('Escalation Inputs'!$D$3:$D$11)&lt;&gt;9,"REVIEW PUBLISHER ASSUMPTION","READY FOR REVIEW"))))))</f>
        <v/>
      </c>
    </row>
    <row r="68" spans="1:46" x14ac:dyDescent="0.55000000000000004">
      <c r="A68" s="44"/>
      <c r="B68" s="9"/>
      <c r="C68" s="9"/>
      <c r="D68" s="9"/>
      <c r="E68" s="10"/>
      <c r="F68" s="10"/>
      <c r="G68" s="10"/>
      <c r="H68" s="10"/>
      <c r="I68" s="10"/>
      <c r="J68" s="27"/>
      <c r="K68" s="28"/>
      <c r="L68" s="28"/>
      <c r="M68" s="28"/>
      <c r="N68" s="28"/>
      <c r="O68" s="28"/>
      <c r="P68" s="28">
        <f t="shared" si="25"/>
        <v>0</v>
      </c>
      <c r="Q68" s="20"/>
      <c r="R68" s="20"/>
      <c r="S68" s="20"/>
      <c r="T68" s="20"/>
      <c r="U68" s="20"/>
      <c r="V68" s="20"/>
      <c r="W68" s="21" t="str">
        <f t="shared" si="26"/>
        <v/>
      </c>
      <c r="X68" s="21" t="str">
        <f t="shared" si="27"/>
        <v/>
      </c>
      <c r="Y68" s="21" t="str">
        <f t="shared" si="28"/>
        <v/>
      </c>
      <c r="Z68" s="21" t="str">
        <f t="shared" si="29"/>
        <v/>
      </c>
      <c r="AA68" s="21" t="str">
        <f t="shared" si="30"/>
        <v/>
      </c>
      <c r="AB68" s="21" t="str">
        <f t="shared" si="31"/>
        <v/>
      </c>
      <c r="AC68" s="21" t="str">
        <f t="shared" si="32"/>
        <v/>
      </c>
      <c r="AD68" s="21" t="str">
        <f t="shared" si="33"/>
        <v/>
      </c>
      <c r="AE68" s="21" t="str">
        <f t="shared" si="34"/>
        <v/>
      </c>
      <c r="AF68" s="20" t="str">
        <f>IF(COUNTA(B68:O68)=0,"",IF(OR($A68="",COUNTIF('10-Year TCO Summary'!$A$3:$A$15,$A68)=0),"REVIEW CATEGORY",IF(NOT(OR($T68="Vendor-Controlled",$T68="Publisher-Controlled",$T68="One-Time / Nonrecurring",$T68="Other / Explain")),"REVIEW COST STATUS",IF(OR(COUNT(F68:O68)&lt;&gt;10,COUNTIF(F68:O68,"&lt;0")&gt;0),"REVIEW ANNUAL PRICES",IF($T68="Other / Explain","REVIEW COST STATUS",IF($T68="One-Time / Nonrecurring","PASS",IF(AND($T68="Vendor-Controlled",COUNT('Escalation Inputs'!$B$3:$B$11)&lt;&gt;9),"REVIEW CPI INPUTS",IF(AND(OR(W68="",W68&lt;=IF($T68="Publisher-Controlled",'Escalation Inputs'!$D$3,'Escalation Inputs'!$C$3)+0.000001),OR(X68="",X68&lt;=IF($T68="Publisher-Controlled",'Escalation Inputs'!$D$4,'Escalation Inputs'!$C$4)+0.000001),OR(Y68="",Y68&lt;=IF($T68="Publisher-Controlled",'Escalation Inputs'!$D$5,'Escalation Inputs'!$C$5)+0.000001),OR(Z68="",Z68&lt;=IF($T68="Publisher-Controlled",'Escalation Inputs'!$D$6,'Escalation Inputs'!$C$6)+0.000001),OR(AA68="",AA68&lt;=IF($T68="Publisher-Controlled",'Escalation Inputs'!$D$7,'Escalation Inputs'!$C$7)+0.000001),OR(AB68="",AB68&lt;=IF($T68="Publisher-Controlled",'Escalation Inputs'!$D$8,'Escalation Inputs'!$C$8)+0.000001),OR(AC68="",AC68&lt;=IF($T68="Publisher-Controlled",'Escalation Inputs'!$D$9,'Escalation Inputs'!$C$9)+0.000001),OR(AD68="",AD68&lt;=IF($T68="Publisher-Controlled",'Escalation Inputs'!$D$10,'Escalation Inputs'!$C$10)+0.000001),OR(AE68="",AE68&lt;=IF($T68="Publisher-Controlled",'Escalation Inputs'!$D$11,'Escalation Inputs'!$C$11)+0.000001)),IF($T68="Publisher-Controlled","PUBLISHER REVIEW","PASS"),"REVIEW ESCALATION"))))))))</f>
        <v/>
      </c>
      <c r="AG68" s="20">
        <v>1</v>
      </c>
      <c r="AH68" s="20"/>
      <c r="AI68" s="28" t="str">
        <f t="shared" si="35"/>
        <v/>
      </c>
      <c r="AJ68" s="28" t="str">
        <f>IF(COUNTA($F68:$O68)=0,"",IF($T68="Publisher-Controlled",IF($AT68="READY FOR REVIEW",IF(2&lt;=$AG68,G68,AI68*(1+'Escalation Inputs'!$D$3)),""),G68))</f>
        <v/>
      </c>
      <c r="AK68" s="28" t="str">
        <f>IF(COUNTA($F68:$O68)=0,"",IF($T68="Publisher-Controlled",IF($AT68="READY FOR REVIEW",IF(3&lt;=$AG68,H68,AJ68*(1+'Escalation Inputs'!$D$4)),""),H68))</f>
        <v/>
      </c>
      <c r="AL68" s="28" t="str">
        <f>IF(COUNTA($F68:$O68)=0,"",IF($T68="Publisher-Controlled",IF($AT68="READY FOR REVIEW",IF(4&lt;=$AG68,I68,AK68*(1+'Escalation Inputs'!$D$5)),""),I68))</f>
        <v/>
      </c>
      <c r="AM68" s="28" t="str">
        <f>IF(COUNTA($F68:$O68)=0,"",IF($T68="Publisher-Controlled",IF($AT68="READY FOR REVIEW",IF(5&lt;=$AG68,J68,AL68*(1+'Escalation Inputs'!$D$6)),""),J68))</f>
        <v/>
      </c>
      <c r="AN68" s="28" t="str">
        <f>IF(COUNTA($F68:$O68)=0,"",IF($T68="Publisher-Controlled",IF($AT68="READY FOR REVIEW",IF(6&lt;=$AG68,K68,AM68*(1+'Escalation Inputs'!$D$7)),""),K68))</f>
        <v/>
      </c>
      <c r="AO68" s="28" t="str">
        <f>IF(COUNTA($F68:$O68)=0,"",IF($T68="Publisher-Controlled",IF($AT68="READY FOR REVIEW",IF(7&lt;=$AG68,L68,AN68*(1+'Escalation Inputs'!$D$8)),""),L68))</f>
        <v/>
      </c>
      <c r="AP68" s="28" t="str">
        <f>IF(COUNTA($F68:$O68)=0,"",IF($T68="Publisher-Controlled",IF($AT68="READY FOR REVIEW",IF(8&lt;=$AG68,M68,AO68*(1+'Escalation Inputs'!$D$9)),""),M68))</f>
        <v/>
      </c>
      <c r="AQ68" s="28" t="str">
        <f>IF(COUNTA($F68:$O68)=0,"",IF($T68="Publisher-Controlled",IF($AT68="READY FOR REVIEW",IF(9&lt;=$AG68,N68,AP68*(1+'Escalation Inputs'!$D$10)),""),N68))</f>
        <v/>
      </c>
      <c r="AR68" s="28" t="str">
        <f>IF(COUNTA($F68:$O68)=0,"",IF($T68="Publisher-Controlled",IF($AT68="READY FOR REVIEW",IF(10&lt;=$AG68,O68,AQ68*(1+'Escalation Inputs'!$D$11)),""),O68))</f>
        <v/>
      </c>
      <c r="AS68" s="28" t="str">
        <f t="shared" si="36"/>
        <v/>
      </c>
      <c r="AT68" s="20" t="str">
        <f>IF(COUNTA(F68:O68)=0,"",IF($T68&lt;&gt;"Publisher-Controlled","AS SUBMITTED",IF(OR(NOT(ISNUMBER(AG68)),AG68&lt;1,AG68&gt;10,AG68&lt;&gt;INT(AG68)),"REVIEW BINDING YEAR",IF(OR(COUNT(F68:O68)&lt;&gt;10,F68&lt;=0),"REVIEW PUBLISHER BASE / PRICES",IF(AND(AG68&gt;1,LEN(TRIM(AH68))=0),"REVIEW BINDING EVIDENCE",IF(COUNT('Escalation Inputs'!$D$3:$D$11)&lt;&gt;9,"REVIEW PUBLISHER ASSUMPTION","READY FOR REVIEW"))))))</f>
        <v/>
      </c>
    </row>
    <row r="69" spans="1:46" x14ac:dyDescent="0.55000000000000004">
      <c r="A69" s="47"/>
      <c r="B69" s="8"/>
      <c r="C69" s="8"/>
      <c r="D69" s="8"/>
      <c r="E69" s="8"/>
      <c r="F69" s="16"/>
      <c r="G69" s="16"/>
      <c r="H69" s="16"/>
      <c r="I69" s="16"/>
      <c r="J69" s="27"/>
      <c r="K69" s="28"/>
      <c r="L69" s="28"/>
      <c r="M69" s="28"/>
      <c r="N69" s="28"/>
      <c r="O69" s="28"/>
      <c r="P69" s="28">
        <f t="shared" si="25"/>
        <v>0</v>
      </c>
      <c r="Q69" s="20"/>
      <c r="R69" s="20"/>
      <c r="S69" s="20"/>
      <c r="T69" s="20"/>
      <c r="U69" s="20"/>
      <c r="V69" s="20"/>
      <c r="W69" s="21" t="str">
        <f t="shared" si="26"/>
        <v/>
      </c>
      <c r="X69" s="21" t="str">
        <f t="shared" si="27"/>
        <v/>
      </c>
      <c r="Y69" s="21" t="str">
        <f t="shared" si="28"/>
        <v/>
      </c>
      <c r="Z69" s="21" t="str">
        <f t="shared" si="29"/>
        <v/>
      </c>
      <c r="AA69" s="21" t="str">
        <f t="shared" si="30"/>
        <v/>
      </c>
      <c r="AB69" s="21" t="str">
        <f t="shared" si="31"/>
        <v/>
      </c>
      <c r="AC69" s="21" t="str">
        <f t="shared" si="32"/>
        <v/>
      </c>
      <c r="AD69" s="21" t="str">
        <f t="shared" si="33"/>
        <v/>
      </c>
      <c r="AE69" s="21" t="str">
        <f t="shared" si="34"/>
        <v/>
      </c>
      <c r="AF69" s="20" t="str">
        <f>IF(COUNTA(B69:O69)=0,"",IF(OR($A69="",COUNTIF('10-Year TCO Summary'!$A$3:$A$15,$A69)=0),"REVIEW CATEGORY",IF(NOT(OR($T69="Vendor-Controlled",$T69="Publisher-Controlled",$T69="One-Time / Nonrecurring",$T69="Other / Explain")),"REVIEW COST STATUS",IF(OR(COUNT(F69:O69)&lt;&gt;10,COUNTIF(F69:O69,"&lt;0")&gt;0),"REVIEW ANNUAL PRICES",IF($T69="Other / Explain","REVIEW COST STATUS",IF($T69="One-Time / Nonrecurring","PASS",IF(AND($T69="Vendor-Controlled",COUNT('Escalation Inputs'!$B$3:$B$11)&lt;&gt;9),"REVIEW CPI INPUTS",IF(AND(OR(W69="",W69&lt;=IF($T69="Publisher-Controlled",'Escalation Inputs'!$D$3,'Escalation Inputs'!$C$3)+0.000001),OR(X69="",X69&lt;=IF($T69="Publisher-Controlled",'Escalation Inputs'!$D$4,'Escalation Inputs'!$C$4)+0.000001),OR(Y69="",Y69&lt;=IF($T69="Publisher-Controlled",'Escalation Inputs'!$D$5,'Escalation Inputs'!$C$5)+0.000001),OR(Z69="",Z69&lt;=IF($T69="Publisher-Controlled",'Escalation Inputs'!$D$6,'Escalation Inputs'!$C$6)+0.000001),OR(AA69="",AA69&lt;=IF($T69="Publisher-Controlled",'Escalation Inputs'!$D$7,'Escalation Inputs'!$C$7)+0.000001),OR(AB69="",AB69&lt;=IF($T69="Publisher-Controlled",'Escalation Inputs'!$D$8,'Escalation Inputs'!$C$8)+0.000001),OR(AC69="",AC69&lt;=IF($T69="Publisher-Controlled",'Escalation Inputs'!$D$9,'Escalation Inputs'!$C$9)+0.000001),OR(AD69="",AD69&lt;=IF($T69="Publisher-Controlled",'Escalation Inputs'!$D$10,'Escalation Inputs'!$C$10)+0.000001),OR(AE69="",AE69&lt;=IF($T69="Publisher-Controlled",'Escalation Inputs'!$D$11,'Escalation Inputs'!$C$11)+0.000001)),IF($T69="Publisher-Controlled","PUBLISHER REVIEW","PASS"),"REVIEW ESCALATION"))))))))</f>
        <v/>
      </c>
      <c r="AG69" s="20">
        <v>1</v>
      </c>
      <c r="AH69" s="20"/>
      <c r="AI69" s="28" t="str">
        <f t="shared" si="35"/>
        <v/>
      </c>
      <c r="AJ69" s="28" t="str">
        <f>IF(COUNTA($F69:$O69)=0,"",IF($T69="Publisher-Controlled",IF($AT69="READY FOR REVIEW",IF(2&lt;=$AG69,G69,AI69*(1+'Escalation Inputs'!$D$3)),""),G69))</f>
        <v/>
      </c>
      <c r="AK69" s="28" t="str">
        <f>IF(COUNTA($F69:$O69)=0,"",IF($T69="Publisher-Controlled",IF($AT69="READY FOR REVIEW",IF(3&lt;=$AG69,H69,AJ69*(1+'Escalation Inputs'!$D$4)),""),H69))</f>
        <v/>
      </c>
      <c r="AL69" s="28" t="str">
        <f>IF(COUNTA($F69:$O69)=0,"",IF($T69="Publisher-Controlled",IF($AT69="READY FOR REVIEW",IF(4&lt;=$AG69,I69,AK69*(1+'Escalation Inputs'!$D$5)),""),I69))</f>
        <v/>
      </c>
      <c r="AM69" s="28" t="str">
        <f>IF(COUNTA($F69:$O69)=0,"",IF($T69="Publisher-Controlled",IF($AT69="READY FOR REVIEW",IF(5&lt;=$AG69,J69,AL69*(1+'Escalation Inputs'!$D$6)),""),J69))</f>
        <v/>
      </c>
      <c r="AN69" s="28" t="str">
        <f>IF(COUNTA($F69:$O69)=0,"",IF($T69="Publisher-Controlled",IF($AT69="READY FOR REVIEW",IF(6&lt;=$AG69,K69,AM69*(1+'Escalation Inputs'!$D$7)),""),K69))</f>
        <v/>
      </c>
      <c r="AO69" s="28" t="str">
        <f>IF(COUNTA($F69:$O69)=0,"",IF($T69="Publisher-Controlled",IF($AT69="READY FOR REVIEW",IF(7&lt;=$AG69,L69,AN69*(1+'Escalation Inputs'!$D$8)),""),L69))</f>
        <v/>
      </c>
      <c r="AP69" s="28" t="str">
        <f>IF(COUNTA($F69:$O69)=0,"",IF($T69="Publisher-Controlled",IF($AT69="READY FOR REVIEW",IF(8&lt;=$AG69,M69,AO69*(1+'Escalation Inputs'!$D$9)),""),M69))</f>
        <v/>
      </c>
      <c r="AQ69" s="28" t="str">
        <f>IF(COUNTA($F69:$O69)=0,"",IF($T69="Publisher-Controlled",IF($AT69="READY FOR REVIEW",IF(9&lt;=$AG69,N69,AP69*(1+'Escalation Inputs'!$D$10)),""),N69))</f>
        <v/>
      </c>
      <c r="AR69" s="28" t="str">
        <f>IF(COUNTA($F69:$O69)=0,"",IF($T69="Publisher-Controlled",IF($AT69="READY FOR REVIEW",IF(10&lt;=$AG69,O69,AQ69*(1+'Escalation Inputs'!$D$11)),""),O69))</f>
        <v/>
      </c>
      <c r="AS69" s="28" t="str">
        <f t="shared" si="36"/>
        <v/>
      </c>
      <c r="AT69" s="20" t="str">
        <f>IF(COUNTA(F69:O69)=0,"",IF($T69&lt;&gt;"Publisher-Controlled","AS SUBMITTED",IF(OR(NOT(ISNUMBER(AG69)),AG69&lt;1,AG69&gt;10,AG69&lt;&gt;INT(AG69)),"REVIEW BINDING YEAR",IF(OR(COUNT(F69:O69)&lt;&gt;10,F69&lt;=0),"REVIEW PUBLISHER BASE / PRICES",IF(AND(AG69&gt;1,LEN(TRIM(AH69))=0),"REVIEW BINDING EVIDENCE",IF(COUNT('Escalation Inputs'!$D$3:$D$11)&lt;&gt;9,"REVIEW PUBLISHER ASSUMPTION","READY FOR REVIEW"))))))</f>
        <v/>
      </c>
    </row>
    <row r="70" spans="1:46" x14ac:dyDescent="0.55000000000000004">
      <c r="A70" s="44"/>
      <c r="B70" s="9"/>
      <c r="C70" s="9"/>
      <c r="D70" s="9"/>
      <c r="E70" s="10"/>
      <c r="F70" s="10"/>
      <c r="G70" s="10"/>
      <c r="H70" s="10"/>
      <c r="I70" s="10"/>
      <c r="J70" s="27"/>
      <c r="K70" s="28"/>
      <c r="L70" s="28"/>
      <c r="M70" s="28"/>
      <c r="N70" s="28"/>
      <c r="O70" s="28"/>
      <c r="P70" s="28">
        <f t="shared" si="25"/>
        <v>0</v>
      </c>
      <c r="Q70" s="20"/>
      <c r="R70" s="20"/>
      <c r="S70" s="20"/>
      <c r="T70" s="20"/>
      <c r="U70" s="20"/>
      <c r="V70" s="20"/>
      <c r="W70" s="21" t="str">
        <f t="shared" si="26"/>
        <v/>
      </c>
      <c r="X70" s="21" t="str">
        <f t="shared" si="27"/>
        <v/>
      </c>
      <c r="Y70" s="21" t="str">
        <f t="shared" si="28"/>
        <v/>
      </c>
      <c r="Z70" s="21" t="str">
        <f t="shared" si="29"/>
        <v/>
      </c>
      <c r="AA70" s="21" t="str">
        <f t="shared" si="30"/>
        <v/>
      </c>
      <c r="AB70" s="21" t="str">
        <f t="shared" si="31"/>
        <v/>
      </c>
      <c r="AC70" s="21" t="str">
        <f t="shared" si="32"/>
        <v/>
      </c>
      <c r="AD70" s="21" t="str">
        <f t="shared" si="33"/>
        <v/>
      </c>
      <c r="AE70" s="21" t="str">
        <f t="shared" si="34"/>
        <v/>
      </c>
      <c r="AF70" s="20" t="str">
        <f>IF(COUNTA(B70:O70)=0,"",IF(OR($A70="",COUNTIF('10-Year TCO Summary'!$A$3:$A$15,$A70)=0),"REVIEW CATEGORY",IF(NOT(OR($T70="Vendor-Controlled",$T70="Publisher-Controlled",$T70="One-Time / Nonrecurring",$T70="Other / Explain")),"REVIEW COST STATUS",IF(OR(COUNT(F70:O70)&lt;&gt;10,COUNTIF(F70:O70,"&lt;0")&gt;0),"REVIEW ANNUAL PRICES",IF($T70="Other / Explain","REVIEW COST STATUS",IF($T70="One-Time / Nonrecurring","PASS",IF(AND($T70="Vendor-Controlled",COUNT('Escalation Inputs'!$B$3:$B$11)&lt;&gt;9),"REVIEW CPI INPUTS",IF(AND(OR(W70="",W70&lt;=IF($T70="Publisher-Controlled",'Escalation Inputs'!$D$3,'Escalation Inputs'!$C$3)+0.000001),OR(X70="",X70&lt;=IF($T70="Publisher-Controlled",'Escalation Inputs'!$D$4,'Escalation Inputs'!$C$4)+0.000001),OR(Y70="",Y70&lt;=IF($T70="Publisher-Controlled",'Escalation Inputs'!$D$5,'Escalation Inputs'!$C$5)+0.000001),OR(Z70="",Z70&lt;=IF($T70="Publisher-Controlled",'Escalation Inputs'!$D$6,'Escalation Inputs'!$C$6)+0.000001),OR(AA70="",AA70&lt;=IF($T70="Publisher-Controlled",'Escalation Inputs'!$D$7,'Escalation Inputs'!$C$7)+0.000001),OR(AB70="",AB70&lt;=IF($T70="Publisher-Controlled",'Escalation Inputs'!$D$8,'Escalation Inputs'!$C$8)+0.000001),OR(AC70="",AC70&lt;=IF($T70="Publisher-Controlled",'Escalation Inputs'!$D$9,'Escalation Inputs'!$C$9)+0.000001),OR(AD70="",AD70&lt;=IF($T70="Publisher-Controlled",'Escalation Inputs'!$D$10,'Escalation Inputs'!$C$10)+0.000001),OR(AE70="",AE70&lt;=IF($T70="Publisher-Controlled",'Escalation Inputs'!$D$11,'Escalation Inputs'!$C$11)+0.000001)),IF($T70="Publisher-Controlled","PUBLISHER REVIEW","PASS"),"REVIEW ESCALATION"))))))))</f>
        <v/>
      </c>
      <c r="AG70" s="20">
        <v>1</v>
      </c>
      <c r="AH70" s="20"/>
      <c r="AI70" s="28" t="str">
        <f t="shared" si="35"/>
        <v/>
      </c>
      <c r="AJ70" s="28" t="str">
        <f>IF(COUNTA($F70:$O70)=0,"",IF($T70="Publisher-Controlled",IF($AT70="READY FOR REVIEW",IF(2&lt;=$AG70,G70,AI70*(1+'Escalation Inputs'!$D$3)),""),G70))</f>
        <v/>
      </c>
      <c r="AK70" s="28" t="str">
        <f>IF(COUNTA($F70:$O70)=0,"",IF($T70="Publisher-Controlled",IF($AT70="READY FOR REVIEW",IF(3&lt;=$AG70,H70,AJ70*(1+'Escalation Inputs'!$D$4)),""),H70))</f>
        <v/>
      </c>
      <c r="AL70" s="28" t="str">
        <f>IF(COUNTA($F70:$O70)=0,"",IF($T70="Publisher-Controlled",IF($AT70="READY FOR REVIEW",IF(4&lt;=$AG70,I70,AK70*(1+'Escalation Inputs'!$D$5)),""),I70))</f>
        <v/>
      </c>
      <c r="AM70" s="28" t="str">
        <f>IF(COUNTA($F70:$O70)=0,"",IF($T70="Publisher-Controlled",IF($AT70="READY FOR REVIEW",IF(5&lt;=$AG70,J70,AL70*(1+'Escalation Inputs'!$D$6)),""),J70))</f>
        <v/>
      </c>
      <c r="AN70" s="28" t="str">
        <f>IF(COUNTA($F70:$O70)=0,"",IF($T70="Publisher-Controlled",IF($AT70="READY FOR REVIEW",IF(6&lt;=$AG70,K70,AM70*(1+'Escalation Inputs'!$D$7)),""),K70))</f>
        <v/>
      </c>
      <c r="AO70" s="28" t="str">
        <f>IF(COUNTA($F70:$O70)=0,"",IF($T70="Publisher-Controlled",IF($AT70="READY FOR REVIEW",IF(7&lt;=$AG70,L70,AN70*(1+'Escalation Inputs'!$D$8)),""),L70))</f>
        <v/>
      </c>
      <c r="AP70" s="28" t="str">
        <f>IF(COUNTA($F70:$O70)=0,"",IF($T70="Publisher-Controlled",IF($AT70="READY FOR REVIEW",IF(8&lt;=$AG70,M70,AO70*(1+'Escalation Inputs'!$D$9)),""),M70))</f>
        <v/>
      </c>
      <c r="AQ70" s="28" t="str">
        <f>IF(COUNTA($F70:$O70)=0,"",IF($T70="Publisher-Controlled",IF($AT70="READY FOR REVIEW",IF(9&lt;=$AG70,N70,AP70*(1+'Escalation Inputs'!$D$10)),""),N70))</f>
        <v/>
      </c>
      <c r="AR70" s="28" t="str">
        <f>IF(COUNTA($F70:$O70)=0,"",IF($T70="Publisher-Controlled",IF($AT70="READY FOR REVIEW",IF(10&lt;=$AG70,O70,AQ70*(1+'Escalation Inputs'!$D$11)),""),O70))</f>
        <v/>
      </c>
      <c r="AS70" s="28" t="str">
        <f t="shared" si="36"/>
        <v/>
      </c>
      <c r="AT70" s="20" t="str">
        <f>IF(COUNTA(F70:O70)=0,"",IF($T70&lt;&gt;"Publisher-Controlled","AS SUBMITTED",IF(OR(NOT(ISNUMBER(AG70)),AG70&lt;1,AG70&gt;10,AG70&lt;&gt;INT(AG70)),"REVIEW BINDING YEAR",IF(OR(COUNT(F70:O70)&lt;&gt;10,F70&lt;=0),"REVIEW PUBLISHER BASE / PRICES",IF(AND(AG70&gt;1,LEN(TRIM(AH70))=0),"REVIEW BINDING EVIDENCE",IF(COUNT('Escalation Inputs'!$D$3:$D$11)&lt;&gt;9,"REVIEW PUBLISHER ASSUMPTION","READY FOR REVIEW"))))))</f>
        <v/>
      </c>
    </row>
    <row r="71" spans="1:46" x14ac:dyDescent="0.55000000000000004">
      <c r="A71" s="44"/>
      <c r="B71" s="9"/>
      <c r="C71" s="9"/>
      <c r="D71" s="9"/>
      <c r="E71" s="10"/>
      <c r="F71" s="10"/>
      <c r="G71" s="10"/>
      <c r="H71" s="10"/>
      <c r="I71" s="10"/>
      <c r="J71" s="27"/>
      <c r="K71" s="28"/>
      <c r="L71" s="28"/>
      <c r="M71" s="28"/>
      <c r="N71" s="28"/>
      <c r="O71" s="28"/>
      <c r="P71" s="28">
        <f t="shared" si="25"/>
        <v>0</v>
      </c>
      <c r="Q71" s="20"/>
      <c r="R71" s="20"/>
      <c r="S71" s="20"/>
      <c r="T71" s="20"/>
      <c r="U71" s="20"/>
      <c r="V71" s="20"/>
      <c r="W71" s="21" t="str">
        <f t="shared" si="26"/>
        <v/>
      </c>
      <c r="X71" s="21" t="str">
        <f t="shared" si="27"/>
        <v/>
      </c>
      <c r="Y71" s="21" t="str">
        <f t="shared" si="28"/>
        <v/>
      </c>
      <c r="Z71" s="21" t="str">
        <f t="shared" si="29"/>
        <v/>
      </c>
      <c r="AA71" s="21" t="str">
        <f t="shared" si="30"/>
        <v/>
      </c>
      <c r="AB71" s="21" t="str">
        <f t="shared" si="31"/>
        <v/>
      </c>
      <c r="AC71" s="21" t="str">
        <f t="shared" si="32"/>
        <v/>
      </c>
      <c r="AD71" s="21" t="str">
        <f t="shared" si="33"/>
        <v/>
      </c>
      <c r="AE71" s="21" t="str">
        <f t="shared" si="34"/>
        <v/>
      </c>
      <c r="AF71" s="20" t="str">
        <f>IF(COUNTA(B71:O71)=0,"",IF(OR($A71="",COUNTIF('10-Year TCO Summary'!$A$3:$A$15,$A71)=0),"REVIEW CATEGORY",IF(NOT(OR($T71="Vendor-Controlled",$T71="Publisher-Controlled",$T71="One-Time / Nonrecurring",$T71="Other / Explain")),"REVIEW COST STATUS",IF(OR(COUNT(F71:O71)&lt;&gt;10,COUNTIF(F71:O71,"&lt;0")&gt;0),"REVIEW ANNUAL PRICES",IF($T71="Other / Explain","REVIEW COST STATUS",IF($T71="One-Time / Nonrecurring","PASS",IF(AND($T71="Vendor-Controlled",COUNT('Escalation Inputs'!$B$3:$B$11)&lt;&gt;9),"REVIEW CPI INPUTS",IF(AND(OR(W71="",W71&lt;=IF($T71="Publisher-Controlled",'Escalation Inputs'!$D$3,'Escalation Inputs'!$C$3)+0.000001),OR(X71="",X71&lt;=IF($T71="Publisher-Controlled",'Escalation Inputs'!$D$4,'Escalation Inputs'!$C$4)+0.000001),OR(Y71="",Y71&lt;=IF($T71="Publisher-Controlled",'Escalation Inputs'!$D$5,'Escalation Inputs'!$C$5)+0.000001),OR(Z71="",Z71&lt;=IF($T71="Publisher-Controlled",'Escalation Inputs'!$D$6,'Escalation Inputs'!$C$6)+0.000001),OR(AA71="",AA71&lt;=IF($T71="Publisher-Controlled",'Escalation Inputs'!$D$7,'Escalation Inputs'!$C$7)+0.000001),OR(AB71="",AB71&lt;=IF($T71="Publisher-Controlled",'Escalation Inputs'!$D$8,'Escalation Inputs'!$C$8)+0.000001),OR(AC71="",AC71&lt;=IF($T71="Publisher-Controlled",'Escalation Inputs'!$D$9,'Escalation Inputs'!$C$9)+0.000001),OR(AD71="",AD71&lt;=IF($T71="Publisher-Controlled",'Escalation Inputs'!$D$10,'Escalation Inputs'!$C$10)+0.000001),OR(AE71="",AE71&lt;=IF($T71="Publisher-Controlled",'Escalation Inputs'!$D$11,'Escalation Inputs'!$C$11)+0.000001)),IF($T71="Publisher-Controlled","PUBLISHER REVIEW","PASS"),"REVIEW ESCALATION"))))))))</f>
        <v/>
      </c>
      <c r="AG71" s="20">
        <v>1</v>
      </c>
      <c r="AH71" s="20"/>
      <c r="AI71" s="28" t="str">
        <f t="shared" si="35"/>
        <v/>
      </c>
      <c r="AJ71" s="28" t="str">
        <f>IF(COUNTA($F71:$O71)=0,"",IF($T71="Publisher-Controlled",IF($AT71="READY FOR REVIEW",IF(2&lt;=$AG71,G71,AI71*(1+'Escalation Inputs'!$D$3)),""),G71))</f>
        <v/>
      </c>
      <c r="AK71" s="28" t="str">
        <f>IF(COUNTA($F71:$O71)=0,"",IF($T71="Publisher-Controlled",IF($AT71="READY FOR REVIEW",IF(3&lt;=$AG71,H71,AJ71*(1+'Escalation Inputs'!$D$4)),""),H71))</f>
        <v/>
      </c>
      <c r="AL71" s="28" t="str">
        <f>IF(COUNTA($F71:$O71)=0,"",IF($T71="Publisher-Controlled",IF($AT71="READY FOR REVIEW",IF(4&lt;=$AG71,I71,AK71*(1+'Escalation Inputs'!$D$5)),""),I71))</f>
        <v/>
      </c>
      <c r="AM71" s="28" t="str">
        <f>IF(COUNTA($F71:$O71)=0,"",IF($T71="Publisher-Controlled",IF($AT71="READY FOR REVIEW",IF(5&lt;=$AG71,J71,AL71*(1+'Escalation Inputs'!$D$6)),""),J71))</f>
        <v/>
      </c>
      <c r="AN71" s="28" t="str">
        <f>IF(COUNTA($F71:$O71)=0,"",IF($T71="Publisher-Controlled",IF($AT71="READY FOR REVIEW",IF(6&lt;=$AG71,K71,AM71*(1+'Escalation Inputs'!$D$7)),""),K71))</f>
        <v/>
      </c>
      <c r="AO71" s="28" t="str">
        <f>IF(COUNTA($F71:$O71)=0,"",IF($T71="Publisher-Controlled",IF($AT71="READY FOR REVIEW",IF(7&lt;=$AG71,L71,AN71*(1+'Escalation Inputs'!$D$8)),""),L71))</f>
        <v/>
      </c>
      <c r="AP71" s="28" t="str">
        <f>IF(COUNTA($F71:$O71)=0,"",IF($T71="Publisher-Controlled",IF($AT71="READY FOR REVIEW",IF(8&lt;=$AG71,M71,AO71*(1+'Escalation Inputs'!$D$9)),""),M71))</f>
        <v/>
      </c>
      <c r="AQ71" s="28" t="str">
        <f>IF(COUNTA($F71:$O71)=0,"",IF($T71="Publisher-Controlled",IF($AT71="READY FOR REVIEW",IF(9&lt;=$AG71,N71,AP71*(1+'Escalation Inputs'!$D$10)),""),N71))</f>
        <v/>
      </c>
      <c r="AR71" s="28" t="str">
        <f>IF(COUNTA($F71:$O71)=0,"",IF($T71="Publisher-Controlled",IF($AT71="READY FOR REVIEW",IF(10&lt;=$AG71,O71,AQ71*(1+'Escalation Inputs'!$D$11)),""),O71))</f>
        <v/>
      </c>
      <c r="AS71" s="28" t="str">
        <f t="shared" si="36"/>
        <v/>
      </c>
      <c r="AT71" s="20" t="str">
        <f>IF(COUNTA(F71:O71)=0,"",IF($T71&lt;&gt;"Publisher-Controlled","AS SUBMITTED",IF(OR(NOT(ISNUMBER(AG71)),AG71&lt;1,AG71&gt;10,AG71&lt;&gt;INT(AG71)),"REVIEW BINDING YEAR",IF(OR(COUNT(F71:O71)&lt;&gt;10,F71&lt;=0),"REVIEW PUBLISHER BASE / PRICES",IF(AND(AG71&gt;1,LEN(TRIM(AH71))=0),"REVIEW BINDING EVIDENCE",IF(COUNT('Escalation Inputs'!$D$3:$D$11)&lt;&gt;9,"REVIEW PUBLISHER ASSUMPTION","READY FOR REVIEW"))))))</f>
        <v/>
      </c>
    </row>
    <row r="72" spans="1:46" x14ac:dyDescent="0.55000000000000004">
      <c r="A72" s="44"/>
      <c r="B72" s="9"/>
      <c r="C72" s="9"/>
      <c r="D72" s="9"/>
      <c r="E72" s="10"/>
      <c r="F72" s="10"/>
      <c r="G72" s="10"/>
      <c r="H72" s="10"/>
      <c r="I72" s="10"/>
      <c r="J72" s="27"/>
      <c r="K72" s="28"/>
      <c r="L72" s="28"/>
      <c r="M72" s="28"/>
      <c r="N72" s="28"/>
      <c r="O72" s="28"/>
      <c r="P72" s="28">
        <f t="shared" si="25"/>
        <v>0</v>
      </c>
      <c r="Q72" s="20"/>
      <c r="R72" s="20"/>
      <c r="S72" s="20"/>
      <c r="T72" s="20"/>
      <c r="U72" s="20"/>
      <c r="V72" s="20"/>
      <c r="W72" s="21" t="str">
        <f t="shared" si="26"/>
        <v/>
      </c>
      <c r="X72" s="21" t="str">
        <f t="shared" si="27"/>
        <v/>
      </c>
      <c r="Y72" s="21" t="str">
        <f t="shared" si="28"/>
        <v/>
      </c>
      <c r="Z72" s="21" t="str">
        <f t="shared" si="29"/>
        <v/>
      </c>
      <c r="AA72" s="21" t="str">
        <f t="shared" si="30"/>
        <v/>
      </c>
      <c r="AB72" s="21" t="str">
        <f t="shared" si="31"/>
        <v/>
      </c>
      <c r="AC72" s="21" t="str">
        <f t="shared" si="32"/>
        <v/>
      </c>
      <c r="AD72" s="21" t="str">
        <f t="shared" si="33"/>
        <v/>
      </c>
      <c r="AE72" s="21" t="str">
        <f t="shared" si="34"/>
        <v/>
      </c>
      <c r="AF72" s="20" t="str">
        <f>IF(COUNTA(B72:O72)=0,"",IF(OR($A72="",COUNTIF('10-Year TCO Summary'!$A$3:$A$15,$A72)=0),"REVIEW CATEGORY",IF(NOT(OR($T72="Vendor-Controlled",$T72="Publisher-Controlled",$T72="One-Time / Nonrecurring",$T72="Other / Explain")),"REVIEW COST STATUS",IF(OR(COUNT(F72:O72)&lt;&gt;10,COUNTIF(F72:O72,"&lt;0")&gt;0),"REVIEW ANNUAL PRICES",IF($T72="Other / Explain","REVIEW COST STATUS",IF($T72="One-Time / Nonrecurring","PASS",IF(AND($T72="Vendor-Controlled",COUNT('Escalation Inputs'!$B$3:$B$11)&lt;&gt;9),"REVIEW CPI INPUTS",IF(AND(OR(W72="",W72&lt;=IF($T72="Publisher-Controlled",'Escalation Inputs'!$D$3,'Escalation Inputs'!$C$3)+0.000001),OR(X72="",X72&lt;=IF($T72="Publisher-Controlled",'Escalation Inputs'!$D$4,'Escalation Inputs'!$C$4)+0.000001),OR(Y72="",Y72&lt;=IF($T72="Publisher-Controlled",'Escalation Inputs'!$D$5,'Escalation Inputs'!$C$5)+0.000001),OR(Z72="",Z72&lt;=IF($T72="Publisher-Controlled",'Escalation Inputs'!$D$6,'Escalation Inputs'!$C$6)+0.000001),OR(AA72="",AA72&lt;=IF($T72="Publisher-Controlled",'Escalation Inputs'!$D$7,'Escalation Inputs'!$C$7)+0.000001),OR(AB72="",AB72&lt;=IF($T72="Publisher-Controlled",'Escalation Inputs'!$D$8,'Escalation Inputs'!$C$8)+0.000001),OR(AC72="",AC72&lt;=IF($T72="Publisher-Controlled",'Escalation Inputs'!$D$9,'Escalation Inputs'!$C$9)+0.000001),OR(AD72="",AD72&lt;=IF($T72="Publisher-Controlled",'Escalation Inputs'!$D$10,'Escalation Inputs'!$C$10)+0.000001),OR(AE72="",AE72&lt;=IF($T72="Publisher-Controlled",'Escalation Inputs'!$D$11,'Escalation Inputs'!$C$11)+0.000001)),IF($T72="Publisher-Controlled","PUBLISHER REVIEW","PASS"),"REVIEW ESCALATION"))))))))</f>
        <v/>
      </c>
      <c r="AG72" s="20">
        <v>1</v>
      </c>
      <c r="AH72" s="20"/>
      <c r="AI72" s="28" t="str">
        <f t="shared" si="35"/>
        <v/>
      </c>
      <c r="AJ72" s="28" t="str">
        <f>IF(COUNTA($F72:$O72)=0,"",IF($T72="Publisher-Controlled",IF($AT72="READY FOR REVIEW",IF(2&lt;=$AG72,G72,AI72*(1+'Escalation Inputs'!$D$3)),""),G72))</f>
        <v/>
      </c>
      <c r="AK72" s="28" t="str">
        <f>IF(COUNTA($F72:$O72)=0,"",IF($T72="Publisher-Controlled",IF($AT72="READY FOR REVIEW",IF(3&lt;=$AG72,H72,AJ72*(1+'Escalation Inputs'!$D$4)),""),H72))</f>
        <v/>
      </c>
      <c r="AL72" s="28" t="str">
        <f>IF(COUNTA($F72:$O72)=0,"",IF($T72="Publisher-Controlled",IF($AT72="READY FOR REVIEW",IF(4&lt;=$AG72,I72,AK72*(1+'Escalation Inputs'!$D$5)),""),I72))</f>
        <v/>
      </c>
      <c r="AM72" s="28" t="str">
        <f>IF(COUNTA($F72:$O72)=0,"",IF($T72="Publisher-Controlled",IF($AT72="READY FOR REVIEW",IF(5&lt;=$AG72,J72,AL72*(1+'Escalation Inputs'!$D$6)),""),J72))</f>
        <v/>
      </c>
      <c r="AN72" s="28" t="str">
        <f>IF(COUNTA($F72:$O72)=0,"",IF($T72="Publisher-Controlled",IF($AT72="READY FOR REVIEW",IF(6&lt;=$AG72,K72,AM72*(1+'Escalation Inputs'!$D$7)),""),K72))</f>
        <v/>
      </c>
      <c r="AO72" s="28" t="str">
        <f>IF(COUNTA($F72:$O72)=0,"",IF($T72="Publisher-Controlled",IF($AT72="READY FOR REVIEW",IF(7&lt;=$AG72,L72,AN72*(1+'Escalation Inputs'!$D$8)),""),L72))</f>
        <v/>
      </c>
      <c r="AP72" s="28" t="str">
        <f>IF(COUNTA($F72:$O72)=0,"",IF($T72="Publisher-Controlled",IF($AT72="READY FOR REVIEW",IF(8&lt;=$AG72,M72,AO72*(1+'Escalation Inputs'!$D$9)),""),M72))</f>
        <v/>
      </c>
      <c r="AQ72" s="28" t="str">
        <f>IF(COUNTA($F72:$O72)=0,"",IF($T72="Publisher-Controlled",IF($AT72="READY FOR REVIEW",IF(9&lt;=$AG72,N72,AP72*(1+'Escalation Inputs'!$D$10)),""),N72))</f>
        <v/>
      </c>
      <c r="AR72" s="28" t="str">
        <f>IF(COUNTA($F72:$O72)=0,"",IF($T72="Publisher-Controlled",IF($AT72="READY FOR REVIEW",IF(10&lt;=$AG72,O72,AQ72*(1+'Escalation Inputs'!$D$11)),""),O72))</f>
        <v/>
      </c>
      <c r="AS72" s="28" t="str">
        <f t="shared" si="36"/>
        <v/>
      </c>
      <c r="AT72" s="20" t="str">
        <f>IF(COUNTA(F72:O72)=0,"",IF($T72&lt;&gt;"Publisher-Controlled","AS SUBMITTED",IF(OR(NOT(ISNUMBER(AG72)),AG72&lt;1,AG72&gt;10,AG72&lt;&gt;INT(AG72)),"REVIEW BINDING YEAR",IF(OR(COUNT(F72:O72)&lt;&gt;10,F72&lt;=0),"REVIEW PUBLISHER BASE / PRICES",IF(AND(AG72&gt;1,LEN(TRIM(AH72))=0),"REVIEW BINDING EVIDENCE",IF(COUNT('Escalation Inputs'!$D$3:$D$11)&lt;&gt;9,"REVIEW PUBLISHER ASSUMPTION","READY FOR REVIEW"))))))</f>
        <v/>
      </c>
    </row>
    <row r="73" spans="1:46" x14ac:dyDescent="0.55000000000000004">
      <c r="A73" s="44"/>
      <c r="B73" s="9"/>
      <c r="C73" s="9"/>
      <c r="D73" s="9"/>
      <c r="E73" s="10"/>
      <c r="F73" s="10"/>
      <c r="G73" s="10"/>
      <c r="H73" s="10"/>
      <c r="I73" s="10"/>
      <c r="J73" s="27"/>
      <c r="K73" s="28"/>
      <c r="L73" s="28"/>
      <c r="M73" s="28"/>
      <c r="N73" s="28"/>
      <c r="O73" s="28"/>
      <c r="P73" s="28">
        <f t="shared" si="25"/>
        <v>0</v>
      </c>
      <c r="Q73" s="20"/>
      <c r="R73" s="20"/>
      <c r="S73" s="20"/>
      <c r="T73" s="20"/>
      <c r="U73" s="20"/>
      <c r="V73" s="20"/>
      <c r="W73" s="21" t="str">
        <f t="shared" si="26"/>
        <v/>
      </c>
      <c r="X73" s="21" t="str">
        <f t="shared" si="27"/>
        <v/>
      </c>
      <c r="Y73" s="21" t="str">
        <f t="shared" si="28"/>
        <v/>
      </c>
      <c r="Z73" s="21" t="str">
        <f t="shared" si="29"/>
        <v/>
      </c>
      <c r="AA73" s="21" t="str">
        <f t="shared" si="30"/>
        <v/>
      </c>
      <c r="AB73" s="21" t="str">
        <f t="shared" si="31"/>
        <v/>
      </c>
      <c r="AC73" s="21" t="str">
        <f t="shared" si="32"/>
        <v/>
      </c>
      <c r="AD73" s="21" t="str">
        <f t="shared" si="33"/>
        <v/>
      </c>
      <c r="AE73" s="21" t="str">
        <f t="shared" si="34"/>
        <v/>
      </c>
      <c r="AF73" s="20" t="str">
        <f>IF(COUNTA(B73:O73)=0,"",IF(OR($A73="",COUNTIF('10-Year TCO Summary'!$A$3:$A$15,$A73)=0),"REVIEW CATEGORY",IF(NOT(OR($T73="Vendor-Controlled",$T73="Publisher-Controlled",$T73="One-Time / Nonrecurring",$T73="Other / Explain")),"REVIEW COST STATUS",IF(OR(COUNT(F73:O73)&lt;&gt;10,COUNTIF(F73:O73,"&lt;0")&gt;0),"REVIEW ANNUAL PRICES",IF($T73="Other / Explain","REVIEW COST STATUS",IF($T73="One-Time / Nonrecurring","PASS",IF(AND($T73="Vendor-Controlled",COUNT('Escalation Inputs'!$B$3:$B$11)&lt;&gt;9),"REVIEW CPI INPUTS",IF(AND(OR(W73="",W73&lt;=IF($T73="Publisher-Controlled",'Escalation Inputs'!$D$3,'Escalation Inputs'!$C$3)+0.000001),OR(X73="",X73&lt;=IF($T73="Publisher-Controlled",'Escalation Inputs'!$D$4,'Escalation Inputs'!$C$4)+0.000001),OR(Y73="",Y73&lt;=IF($T73="Publisher-Controlled",'Escalation Inputs'!$D$5,'Escalation Inputs'!$C$5)+0.000001),OR(Z73="",Z73&lt;=IF($T73="Publisher-Controlled",'Escalation Inputs'!$D$6,'Escalation Inputs'!$C$6)+0.000001),OR(AA73="",AA73&lt;=IF($T73="Publisher-Controlled",'Escalation Inputs'!$D$7,'Escalation Inputs'!$C$7)+0.000001),OR(AB73="",AB73&lt;=IF($T73="Publisher-Controlled",'Escalation Inputs'!$D$8,'Escalation Inputs'!$C$8)+0.000001),OR(AC73="",AC73&lt;=IF($T73="Publisher-Controlled",'Escalation Inputs'!$D$9,'Escalation Inputs'!$C$9)+0.000001),OR(AD73="",AD73&lt;=IF($T73="Publisher-Controlled",'Escalation Inputs'!$D$10,'Escalation Inputs'!$C$10)+0.000001),OR(AE73="",AE73&lt;=IF($T73="Publisher-Controlled",'Escalation Inputs'!$D$11,'Escalation Inputs'!$C$11)+0.000001)),IF($T73="Publisher-Controlled","PUBLISHER REVIEW","PASS"),"REVIEW ESCALATION"))))))))</f>
        <v/>
      </c>
      <c r="AG73" s="20">
        <v>1</v>
      </c>
      <c r="AH73" s="20"/>
      <c r="AI73" s="28" t="str">
        <f t="shared" si="35"/>
        <v/>
      </c>
      <c r="AJ73" s="28" t="str">
        <f>IF(COUNTA($F73:$O73)=0,"",IF($T73="Publisher-Controlled",IF($AT73="READY FOR REVIEW",IF(2&lt;=$AG73,G73,AI73*(1+'Escalation Inputs'!$D$3)),""),G73))</f>
        <v/>
      </c>
      <c r="AK73" s="28" t="str">
        <f>IF(COUNTA($F73:$O73)=0,"",IF($T73="Publisher-Controlled",IF($AT73="READY FOR REVIEW",IF(3&lt;=$AG73,H73,AJ73*(1+'Escalation Inputs'!$D$4)),""),H73))</f>
        <v/>
      </c>
      <c r="AL73" s="28" t="str">
        <f>IF(COUNTA($F73:$O73)=0,"",IF($T73="Publisher-Controlled",IF($AT73="READY FOR REVIEW",IF(4&lt;=$AG73,I73,AK73*(1+'Escalation Inputs'!$D$5)),""),I73))</f>
        <v/>
      </c>
      <c r="AM73" s="28" t="str">
        <f>IF(COUNTA($F73:$O73)=0,"",IF($T73="Publisher-Controlled",IF($AT73="READY FOR REVIEW",IF(5&lt;=$AG73,J73,AL73*(1+'Escalation Inputs'!$D$6)),""),J73))</f>
        <v/>
      </c>
      <c r="AN73" s="28" t="str">
        <f>IF(COUNTA($F73:$O73)=0,"",IF($T73="Publisher-Controlled",IF($AT73="READY FOR REVIEW",IF(6&lt;=$AG73,K73,AM73*(1+'Escalation Inputs'!$D$7)),""),K73))</f>
        <v/>
      </c>
      <c r="AO73" s="28" t="str">
        <f>IF(COUNTA($F73:$O73)=0,"",IF($T73="Publisher-Controlled",IF($AT73="READY FOR REVIEW",IF(7&lt;=$AG73,L73,AN73*(1+'Escalation Inputs'!$D$8)),""),L73))</f>
        <v/>
      </c>
      <c r="AP73" s="28" t="str">
        <f>IF(COUNTA($F73:$O73)=0,"",IF($T73="Publisher-Controlled",IF($AT73="READY FOR REVIEW",IF(8&lt;=$AG73,M73,AO73*(1+'Escalation Inputs'!$D$9)),""),M73))</f>
        <v/>
      </c>
      <c r="AQ73" s="28" t="str">
        <f>IF(COUNTA($F73:$O73)=0,"",IF($T73="Publisher-Controlled",IF($AT73="READY FOR REVIEW",IF(9&lt;=$AG73,N73,AP73*(1+'Escalation Inputs'!$D$10)),""),N73))</f>
        <v/>
      </c>
      <c r="AR73" s="28" t="str">
        <f>IF(COUNTA($F73:$O73)=0,"",IF($T73="Publisher-Controlled",IF($AT73="READY FOR REVIEW",IF(10&lt;=$AG73,O73,AQ73*(1+'Escalation Inputs'!$D$11)),""),O73))</f>
        <v/>
      </c>
      <c r="AS73" s="28" t="str">
        <f t="shared" si="36"/>
        <v/>
      </c>
      <c r="AT73" s="20" t="str">
        <f>IF(COUNTA(F73:O73)=0,"",IF($T73&lt;&gt;"Publisher-Controlled","AS SUBMITTED",IF(OR(NOT(ISNUMBER(AG73)),AG73&lt;1,AG73&gt;10,AG73&lt;&gt;INT(AG73)),"REVIEW BINDING YEAR",IF(OR(COUNT(F73:O73)&lt;&gt;10,F73&lt;=0),"REVIEW PUBLISHER BASE / PRICES",IF(AND(AG73&gt;1,LEN(TRIM(AH73))=0),"REVIEW BINDING EVIDENCE",IF(COUNT('Escalation Inputs'!$D$3:$D$11)&lt;&gt;9,"REVIEW PUBLISHER ASSUMPTION","READY FOR REVIEW"))))))</f>
        <v/>
      </c>
    </row>
    <row r="74" spans="1:46" x14ac:dyDescent="0.55000000000000004">
      <c r="A74" s="44"/>
      <c r="B74" s="9"/>
      <c r="C74" s="9"/>
      <c r="D74" s="9"/>
      <c r="E74" s="10"/>
      <c r="F74" s="10"/>
      <c r="G74" s="10"/>
      <c r="H74" s="10"/>
      <c r="I74" s="10"/>
      <c r="J74" s="27"/>
      <c r="K74" s="28"/>
      <c r="L74" s="28"/>
      <c r="M74" s="28"/>
      <c r="N74" s="28"/>
      <c r="O74" s="28"/>
      <c r="P74" s="28">
        <f t="shared" si="25"/>
        <v>0</v>
      </c>
      <c r="Q74" s="20"/>
      <c r="R74" s="20"/>
      <c r="S74" s="20"/>
      <c r="T74" s="20"/>
      <c r="U74" s="20"/>
      <c r="V74" s="20"/>
      <c r="W74" s="21" t="str">
        <f t="shared" si="26"/>
        <v/>
      </c>
      <c r="X74" s="21" t="str">
        <f t="shared" si="27"/>
        <v/>
      </c>
      <c r="Y74" s="21" t="str">
        <f t="shared" si="28"/>
        <v/>
      </c>
      <c r="Z74" s="21" t="str">
        <f t="shared" si="29"/>
        <v/>
      </c>
      <c r="AA74" s="21" t="str">
        <f t="shared" si="30"/>
        <v/>
      </c>
      <c r="AB74" s="21" t="str">
        <f t="shared" si="31"/>
        <v/>
      </c>
      <c r="AC74" s="21" t="str">
        <f t="shared" si="32"/>
        <v/>
      </c>
      <c r="AD74" s="21" t="str">
        <f t="shared" si="33"/>
        <v/>
      </c>
      <c r="AE74" s="21" t="str">
        <f t="shared" si="34"/>
        <v/>
      </c>
      <c r="AF74" s="20" t="str">
        <f>IF(COUNTA(B74:O74)=0,"",IF(OR($A74="",COUNTIF('10-Year TCO Summary'!$A$3:$A$15,$A74)=0),"REVIEW CATEGORY",IF(NOT(OR($T74="Vendor-Controlled",$T74="Publisher-Controlled",$T74="One-Time / Nonrecurring",$T74="Other / Explain")),"REVIEW COST STATUS",IF(OR(COUNT(F74:O74)&lt;&gt;10,COUNTIF(F74:O74,"&lt;0")&gt;0),"REVIEW ANNUAL PRICES",IF($T74="Other / Explain","REVIEW COST STATUS",IF($T74="One-Time / Nonrecurring","PASS",IF(AND($T74="Vendor-Controlled",COUNT('Escalation Inputs'!$B$3:$B$11)&lt;&gt;9),"REVIEW CPI INPUTS",IF(AND(OR(W74="",W74&lt;=IF($T74="Publisher-Controlled",'Escalation Inputs'!$D$3,'Escalation Inputs'!$C$3)+0.000001),OR(X74="",X74&lt;=IF($T74="Publisher-Controlled",'Escalation Inputs'!$D$4,'Escalation Inputs'!$C$4)+0.000001),OR(Y74="",Y74&lt;=IF($T74="Publisher-Controlled",'Escalation Inputs'!$D$5,'Escalation Inputs'!$C$5)+0.000001),OR(Z74="",Z74&lt;=IF($T74="Publisher-Controlled",'Escalation Inputs'!$D$6,'Escalation Inputs'!$C$6)+0.000001),OR(AA74="",AA74&lt;=IF($T74="Publisher-Controlled",'Escalation Inputs'!$D$7,'Escalation Inputs'!$C$7)+0.000001),OR(AB74="",AB74&lt;=IF($T74="Publisher-Controlled",'Escalation Inputs'!$D$8,'Escalation Inputs'!$C$8)+0.000001),OR(AC74="",AC74&lt;=IF($T74="Publisher-Controlled",'Escalation Inputs'!$D$9,'Escalation Inputs'!$C$9)+0.000001),OR(AD74="",AD74&lt;=IF($T74="Publisher-Controlled",'Escalation Inputs'!$D$10,'Escalation Inputs'!$C$10)+0.000001),OR(AE74="",AE74&lt;=IF($T74="Publisher-Controlled",'Escalation Inputs'!$D$11,'Escalation Inputs'!$C$11)+0.000001)),IF($T74="Publisher-Controlled","PUBLISHER REVIEW","PASS"),"REVIEW ESCALATION"))))))))</f>
        <v/>
      </c>
      <c r="AG74" s="20">
        <v>1</v>
      </c>
      <c r="AH74" s="20"/>
      <c r="AI74" s="28" t="str">
        <f t="shared" si="35"/>
        <v/>
      </c>
      <c r="AJ74" s="28" t="str">
        <f>IF(COUNTA($F74:$O74)=0,"",IF($T74="Publisher-Controlled",IF($AT74="READY FOR REVIEW",IF(2&lt;=$AG74,G74,AI74*(1+'Escalation Inputs'!$D$3)),""),G74))</f>
        <v/>
      </c>
      <c r="AK74" s="28" t="str">
        <f>IF(COUNTA($F74:$O74)=0,"",IF($T74="Publisher-Controlled",IF($AT74="READY FOR REVIEW",IF(3&lt;=$AG74,H74,AJ74*(1+'Escalation Inputs'!$D$4)),""),H74))</f>
        <v/>
      </c>
      <c r="AL74" s="28" t="str">
        <f>IF(COUNTA($F74:$O74)=0,"",IF($T74="Publisher-Controlled",IF($AT74="READY FOR REVIEW",IF(4&lt;=$AG74,I74,AK74*(1+'Escalation Inputs'!$D$5)),""),I74))</f>
        <v/>
      </c>
      <c r="AM74" s="28" t="str">
        <f>IF(COUNTA($F74:$O74)=0,"",IF($T74="Publisher-Controlled",IF($AT74="READY FOR REVIEW",IF(5&lt;=$AG74,J74,AL74*(1+'Escalation Inputs'!$D$6)),""),J74))</f>
        <v/>
      </c>
      <c r="AN74" s="28" t="str">
        <f>IF(COUNTA($F74:$O74)=0,"",IF($T74="Publisher-Controlled",IF($AT74="READY FOR REVIEW",IF(6&lt;=$AG74,K74,AM74*(1+'Escalation Inputs'!$D$7)),""),K74))</f>
        <v/>
      </c>
      <c r="AO74" s="28" t="str">
        <f>IF(COUNTA($F74:$O74)=0,"",IF($T74="Publisher-Controlled",IF($AT74="READY FOR REVIEW",IF(7&lt;=$AG74,L74,AN74*(1+'Escalation Inputs'!$D$8)),""),L74))</f>
        <v/>
      </c>
      <c r="AP74" s="28" t="str">
        <f>IF(COUNTA($F74:$O74)=0,"",IF($T74="Publisher-Controlled",IF($AT74="READY FOR REVIEW",IF(8&lt;=$AG74,M74,AO74*(1+'Escalation Inputs'!$D$9)),""),M74))</f>
        <v/>
      </c>
      <c r="AQ74" s="28" t="str">
        <f>IF(COUNTA($F74:$O74)=0,"",IF($T74="Publisher-Controlled",IF($AT74="READY FOR REVIEW",IF(9&lt;=$AG74,N74,AP74*(1+'Escalation Inputs'!$D$10)),""),N74))</f>
        <v/>
      </c>
      <c r="AR74" s="28" t="str">
        <f>IF(COUNTA($F74:$O74)=0,"",IF($T74="Publisher-Controlled",IF($AT74="READY FOR REVIEW",IF(10&lt;=$AG74,O74,AQ74*(1+'Escalation Inputs'!$D$11)),""),O74))</f>
        <v/>
      </c>
      <c r="AS74" s="28" t="str">
        <f t="shared" si="36"/>
        <v/>
      </c>
      <c r="AT74" s="20" t="str">
        <f>IF(COUNTA(F74:O74)=0,"",IF($T74&lt;&gt;"Publisher-Controlled","AS SUBMITTED",IF(OR(NOT(ISNUMBER(AG74)),AG74&lt;1,AG74&gt;10,AG74&lt;&gt;INT(AG74)),"REVIEW BINDING YEAR",IF(OR(COUNT(F74:O74)&lt;&gt;10,F74&lt;=0),"REVIEW PUBLISHER BASE / PRICES",IF(AND(AG74&gt;1,LEN(TRIM(AH74))=0),"REVIEW BINDING EVIDENCE",IF(COUNT('Escalation Inputs'!$D$3:$D$11)&lt;&gt;9,"REVIEW PUBLISHER ASSUMPTION","READY FOR REVIEW"))))))</f>
        <v/>
      </c>
    </row>
    <row r="75" spans="1:46" x14ac:dyDescent="0.55000000000000004">
      <c r="A75" s="45"/>
      <c r="B75" s="20"/>
      <c r="C75" s="20"/>
      <c r="D75" s="20"/>
      <c r="E75" s="20"/>
      <c r="F75" s="28"/>
      <c r="G75" s="28"/>
      <c r="H75" s="28"/>
      <c r="I75" s="28"/>
      <c r="J75" s="28"/>
      <c r="K75" s="28"/>
      <c r="L75" s="28"/>
      <c r="M75" s="28"/>
      <c r="N75" s="28"/>
      <c r="O75" s="28"/>
      <c r="P75" s="28">
        <f t="shared" si="25"/>
        <v>0</v>
      </c>
      <c r="Q75" s="20"/>
      <c r="R75" s="20"/>
      <c r="S75" s="20"/>
      <c r="T75" s="20"/>
      <c r="U75" s="20"/>
      <c r="V75" s="20"/>
      <c r="W75" s="21" t="str">
        <f t="shared" si="26"/>
        <v/>
      </c>
      <c r="X75" s="21" t="str">
        <f t="shared" si="27"/>
        <v/>
      </c>
      <c r="Y75" s="21" t="str">
        <f t="shared" si="28"/>
        <v/>
      </c>
      <c r="Z75" s="21" t="str">
        <f t="shared" si="29"/>
        <v/>
      </c>
      <c r="AA75" s="21" t="str">
        <f t="shared" si="30"/>
        <v/>
      </c>
      <c r="AB75" s="21" t="str">
        <f t="shared" si="31"/>
        <v/>
      </c>
      <c r="AC75" s="21" t="str">
        <f t="shared" si="32"/>
        <v/>
      </c>
      <c r="AD75" s="21" t="str">
        <f t="shared" si="33"/>
        <v/>
      </c>
      <c r="AE75" s="21" t="str">
        <f t="shared" si="34"/>
        <v/>
      </c>
      <c r="AF75" s="20" t="str">
        <f>IF(COUNTA(B75:O75)=0,"",IF(OR($A75="",COUNTIF('10-Year TCO Summary'!$A$3:$A$15,$A75)=0),"REVIEW CATEGORY",IF(NOT(OR($T75="Vendor-Controlled",$T75="Publisher-Controlled",$T75="One-Time / Nonrecurring",$T75="Other / Explain")),"REVIEW COST STATUS",IF(OR(COUNT(F75:O75)&lt;&gt;10,COUNTIF(F75:O75,"&lt;0")&gt;0),"REVIEW ANNUAL PRICES",IF($T75="Other / Explain","REVIEW COST STATUS",IF($T75="One-Time / Nonrecurring","PASS",IF(AND($T75="Vendor-Controlled",COUNT('Escalation Inputs'!$B$3:$B$11)&lt;&gt;9),"REVIEW CPI INPUTS",IF(AND(OR(W75="",W75&lt;=IF($T75="Publisher-Controlled",'Escalation Inputs'!$D$3,'Escalation Inputs'!$C$3)+0.000001),OR(X75="",X75&lt;=IF($T75="Publisher-Controlled",'Escalation Inputs'!$D$4,'Escalation Inputs'!$C$4)+0.000001),OR(Y75="",Y75&lt;=IF($T75="Publisher-Controlled",'Escalation Inputs'!$D$5,'Escalation Inputs'!$C$5)+0.000001),OR(Z75="",Z75&lt;=IF($T75="Publisher-Controlled",'Escalation Inputs'!$D$6,'Escalation Inputs'!$C$6)+0.000001),OR(AA75="",AA75&lt;=IF($T75="Publisher-Controlled",'Escalation Inputs'!$D$7,'Escalation Inputs'!$C$7)+0.000001),OR(AB75="",AB75&lt;=IF($T75="Publisher-Controlled",'Escalation Inputs'!$D$8,'Escalation Inputs'!$C$8)+0.000001),OR(AC75="",AC75&lt;=IF($T75="Publisher-Controlled",'Escalation Inputs'!$D$9,'Escalation Inputs'!$C$9)+0.000001),OR(AD75="",AD75&lt;=IF($T75="Publisher-Controlled",'Escalation Inputs'!$D$10,'Escalation Inputs'!$C$10)+0.000001),OR(AE75="",AE75&lt;=IF($T75="Publisher-Controlled",'Escalation Inputs'!$D$11,'Escalation Inputs'!$C$11)+0.000001)),IF($T75="Publisher-Controlled","PUBLISHER REVIEW","PASS"),"REVIEW ESCALATION"))))))))</f>
        <v/>
      </c>
      <c r="AG75" s="20">
        <v>1</v>
      </c>
      <c r="AH75" s="20"/>
      <c r="AI75" s="28" t="str">
        <f t="shared" si="35"/>
        <v/>
      </c>
      <c r="AJ75" s="28" t="str">
        <f>IF(COUNTA($F75:$O75)=0,"",IF($T75="Publisher-Controlled",IF($AT75="READY FOR REVIEW",IF(2&lt;=$AG75,G75,AI75*(1+'Escalation Inputs'!$D$3)),""),G75))</f>
        <v/>
      </c>
      <c r="AK75" s="28" t="str">
        <f>IF(COUNTA($F75:$O75)=0,"",IF($T75="Publisher-Controlled",IF($AT75="READY FOR REVIEW",IF(3&lt;=$AG75,H75,AJ75*(1+'Escalation Inputs'!$D$4)),""),H75))</f>
        <v/>
      </c>
      <c r="AL75" s="28" t="str">
        <f>IF(COUNTA($F75:$O75)=0,"",IF($T75="Publisher-Controlled",IF($AT75="READY FOR REVIEW",IF(4&lt;=$AG75,I75,AK75*(1+'Escalation Inputs'!$D$5)),""),I75))</f>
        <v/>
      </c>
      <c r="AM75" s="28" t="str">
        <f>IF(COUNTA($F75:$O75)=0,"",IF($T75="Publisher-Controlled",IF($AT75="READY FOR REVIEW",IF(5&lt;=$AG75,J75,AL75*(1+'Escalation Inputs'!$D$6)),""),J75))</f>
        <v/>
      </c>
      <c r="AN75" s="28" t="str">
        <f>IF(COUNTA($F75:$O75)=0,"",IF($T75="Publisher-Controlled",IF($AT75="READY FOR REVIEW",IF(6&lt;=$AG75,K75,AM75*(1+'Escalation Inputs'!$D$7)),""),K75))</f>
        <v/>
      </c>
      <c r="AO75" s="28" t="str">
        <f>IF(COUNTA($F75:$O75)=0,"",IF($T75="Publisher-Controlled",IF($AT75="READY FOR REVIEW",IF(7&lt;=$AG75,L75,AN75*(1+'Escalation Inputs'!$D$8)),""),L75))</f>
        <v/>
      </c>
      <c r="AP75" s="28" t="str">
        <f>IF(COUNTA($F75:$O75)=0,"",IF($T75="Publisher-Controlled",IF($AT75="READY FOR REVIEW",IF(8&lt;=$AG75,M75,AO75*(1+'Escalation Inputs'!$D$9)),""),M75))</f>
        <v/>
      </c>
      <c r="AQ75" s="28" t="str">
        <f>IF(COUNTA($F75:$O75)=0,"",IF($T75="Publisher-Controlled",IF($AT75="READY FOR REVIEW",IF(9&lt;=$AG75,N75,AP75*(1+'Escalation Inputs'!$D$10)),""),N75))</f>
        <v/>
      </c>
      <c r="AR75" s="28" t="str">
        <f>IF(COUNTA($F75:$O75)=0,"",IF($T75="Publisher-Controlled",IF($AT75="READY FOR REVIEW",IF(10&lt;=$AG75,O75,AQ75*(1+'Escalation Inputs'!$D$11)),""),O75))</f>
        <v/>
      </c>
      <c r="AS75" s="28" t="str">
        <f t="shared" si="36"/>
        <v/>
      </c>
      <c r="AT75" s="20" t="str">
        <f>IF(COUNTA(F75:O75)=0,"",IF($T75&lt;&gt;"Publisher-Controlled","AS SUBMITTED",IF(OR(NOT(ISNUMBER(AG75)),AG75&lt;1,AG75&gt;10,AG75&lt;&gt;INT(AG75)),"REVIEW BINDING YEAR",IF(OR(COUNT(F75:O75)&lt;&gt;10,F75&lt;=0),"REVIEW PUBLISHER BASE / PRICES",IF(AND(AG75&gt;1,LEN(TRIM(AH75))=0),"REVIEW BINDING EVIDENCE",IF(COUNT('Escalation Inputs'!$D$3:$D$11)&lt;&gt;9,"REVIEW PUBLISHER ASSUMPTION","READY FOR REVIEW"))))))</f>
        <v/>
      </c>
    </row>
    <row r="76" spans="1:46" x14ac:dyDescent="0.55000000000000004">
      <c r="A76" s="45"/>
      <c r="B76" s="20"/>
      <c r="C76" s="20"/>
      <c r="D76" s="20"/>
      <c r="E76" s="20"/>
      <c r="F76" s="28"/>
      <c r="G76" s="28"/>
      <c r="H76" s="28"/>
      <c r="I76" s="28"/>
      <c r="J76" s="28"/>
      <c r="K76" s="28"/>
      <c r="L76" s="28"/>
      <c r="M76" s="28"/>
      <c r="N76" s="28"/>
      <c r="O76" s="28"/>
      <c r="P76" s="28">
        <f t="shared" si="25"/>
        <v>0</v>
      </c>
      <c r="Q76" s="20"/>
      <c r="R76" s="20"/>
      <c r="S76" s="20"/>
      <c r="T76" s="20"/>
      <c r="U76" s="20"/>
      <c r="V76" s="20"/>
      <c r="W76" s="21" t="str">
        <f t="shared" si="26"/>
        <v/>
      </c>
      <c r="X76" s="21" t="str">
        <f t="shared" si="27"/>
        <v/>
      </c>
      <c r="Y76" s="21" t="str">
        <f t="shared" si="28"/>
        <v/>
      </c>
      <c r="Z76" s="21" t="str">
        <f t="shared" si="29"/>
        <v/>
      </c>
      <c r="AA76" s="21" t="str">
        <f t="shared" si="30"/>
        <v/>
      </c>
      <c r="AB76" s="21" t="str">
        <f t="shared" si="31"/>
        <v/>
      </c>
      <c r="AC76" s="21" t="str">
        <f t="shared" si="32"/>
        <v/>
      </c>
      <c r="AD76" s="21" t="str">
        <f t="shared" si="33"/>
        <v/>
      </c>
      <c r="AE76" s="21" t="str">
        <f t="shared" si="34"/>
        <v/>
      </c>
      <c r="AF76" s="20" t="str">
        <f>IF(COUNTA(B76:O76)=0,"",IF(OR($A76="",COUNTIF('10-Year TCO Summary'!$A$3:$A$15,$A76)=0),"REVIEW CATEGORY",IF(NOT(OR($T76="Vendor-Controlled",$T76="Publisher-Controlled",$T76="One-Time / Nonrecurring",$T76="Other / Explain")),"REVIEW COST STATUS",IF(OR(COUNT(F76:O76)&lt;&gt;10,COUNTIF(F76:O76,"&lt;0")&gt;0),"REVIEW ANNUAL PRICES",IF($T76="Other / Explain","REVIEW COST STATUS",IF($T76="One-Time / Nonrecurring","PASS",IF(AND($T76="Vendor-Controlled",COUNT('Escalation Inputs'!$B$3:$B$11)&lt;&gt;9),"REVIEW CPI INPUTS",IF(AND(OR(W76="",W76&lt;=IF($T76="Publisher-Controlled",'Escalation Inputs'!$D$3,'Escalation Inputs'!$C$3)+0.000001),OR(X76="",X76&lt;=IF($T76="Publisher-Controlled",'Escalation Inputs'!$D$4,'Escalation Inputs'!$C$4)+0.000001),OR(Y76="",Y76&lt;=IF($T76="Publisher-Controlled",'Escalation Inputs'!$D$5,'Escalation Inputs'!$C$5)+0.000001),OR(Z76="",Z76&lt;=IF($T76="Publisher-Controlled",'Escalation Inputs'!$D$6,'Escalation Inputs'!$C$6)+0.000001),OR(AA76="",AA76&lt;=IF($T76="Publisher-Controlled",'Escalation Inputs'!$D$7,'Escalation Inputs'!$C$7)+0.000001),OR(AB76="",AB76&lt;=IF($T76="Publisher-Controlled",'Escalation Inputs'!$D$8,'Escalation Inputs'!$C$8)+0.000001),OR(AC76="",AC76&lt;=IF($T76="Publisher-Controlled",'Escalation Inputs'!$D$9,'Escalation Inputs'!$C$9)+0.000001),OR(AD76="",AD76&lt;=IF($T76="Publisher-Controlled",'Escalation Inputs'!$D$10,'Escalation Inputs'!$C$10)+0.000001),OR(AE76="",AE76&lt;=IF($T76="Publisher-Controlled",'Escalation Inputs'!$D$11,'Escalation Inputs'!$C$11)+0.000001)),IF($T76="Publisher-Controlled","PUBLISHER REVIEW","PASS"),"REVIEW ESCALATION"))))))))</f>
        <v/>
      </c>
      <c r="AG76" s="20">
        <v>1</v>
      </c>
      <c r="AH76" s="20"/>
      <c r="AI76" s="28" t="str">
        <f t="shared" si="35"/>
        <v/>
      </c>
      <c r="AJ76" s="28" t="str">
        <f>IF(COUNTA($F76:$O76)=0,"",IF($T76="Publisher-Controlled",IF($AT76="READY FOR REVIEW",IF(2&lt;=$AG76,G76,AI76*(1+'Escalation Inputs'!$D$3)),""),G76))</f>
        <v/>
      </c>
      <c r="AK76" s="28" t="str">
        <f>IF(COUNTA($F76:$O76)=0,"",IF($T76="Publisher-Controlled",IF($AT76="READY FOR REVIEW",IF(3&lt;=$AG76,H76,AJ76*(1+'Escalation Inputs'!$D$4)),""),H76))</f>
        <v/>
      </c>
      <c r="AL76" s="28" t="str">
        <f>IF(COUNTA($F76:$O76)=0,"",IF($T76="Publisher-Controlled",IF($AT76="READY FOR REVIEW",IF(4&lt;=$AG76,I76,AK76*(1+'Escalation Inputs'!$D$5)),""),I76))</f>
        <v/>
      </c>
      <c r="AM76" s="28" t="str">
        <f>IF(COUNTA($F76:$O76)=0,"",IF($T76="Publisher-Controlled",IF($AT76="READY FOR REVIEW",IF(5&lt;=$AG76,J76,AL76*(1+'Escalation Inputs'!$D$6)),""),J76))</f>
        <v/>
      </c>
      <c r="AN76" s="28" t="str">
        <f>IF(COUNTA($F76:$O76)=0,"",IF($T76="Publisher-Controlled",IF($AT76="READY FOR REVIEW",IF(6&lt;=$AG76,K76,AM76*(1+'Escalation Inputs'!$D$7)),""),K76))</f>
        <v/>
      </c>
      <c r="AO76" s="28" t="str">
        <f>IF(COUNTA($F76:$O76)=0,"",IF($T76="Publisher-Controlled",IF($AT76="READY FOR REVIEW",IF(7&lt;=$AG76,L76,AN76*(1+'Escalation Inputs'!$D$8)),""),L76))</f>
        <v/>
      </c>
      <c r="AP76" s="28" t="str">
        <f>IF(COUNTA($F76:$O76)=0,"",IF($T76="Publisher-Controlled",IF($AT76="READY FOR REVIEW",IF(8&lt;=$AG76,M76,AO76*(1+'Escalation Inputs'!$D$9)),""),M76))</f>
        <v/>
      </c>
      <c r="AQ76" s="28" t="str">
        <f>IF(COUNTA($F76:$O76)=0,"",IF($T76="Publisher-Controlled",IF($AT76="READY FOR REVIEW",IF(9&lt;=$AG76,N76,AP76*(1+'Escalation Inputs'!$D$10)),""),N76))</f>
        <v/>
      </c>
      <c r="AR76" s="28" t="str">
        <f>IF(COUNTA($F76:$O76)=0,"",IF($T76="Publisher-Controlled",IF($AT76="READY FOR REVIEW",IF(10&lt;=$AG76,O76,AQ76*(1+'Escalation Inputs'!$D$11)),""),O76))</f>
        <v/>
      </c>
      <c r="AS76" s="28" t="str">
        <f t="shared" si="36"/>
        <v/>
      </c>
      <c r="AT76" s="20" t="str">
        <f>IF(COUNTA(F76:O76)=0,"",IF($T76&lt;&gt;"Publisher-Controlled","AS SUBMITTED",IF(OR(NOT(ISNUMBER(AG76)),AG76&lt;1,AG76&gt;10,AG76&lt;&gt;INT(AG76)),"REVIEW BINDING YEAR",IF(OR(COUNT(F76:O76)&lt;&gt;10,F76&lt;=0),"REVIEW PUBLISHER BASE / PRICES",IF(AND(AG76&gt;1,LEN(TRIM(AH76))=0),"REVIEW BINDING EVIDENCE",IF(COUNT('Escalation Inputs'!$D$3:$D$11)&lt;&gt;9,"REVIEW PUBLISHER ASSUMPTION","READY FOR REVIEW"))))))</f>
        <v/>
      </c>
    </row>
    <row r="77" spans="1:46" x14ac:dyDescent="0.55000000000000004">
      <c r="A77" s="45"/>
      <c r="B77" s="20"/>
      <c r="C77" s="20"/>
      <c r="D77" s="20"/>
      <c r="E77" s="20"/>
      <c r="F77" s="28"/>
      <c r="G77" s="28"/>
      <c r="H77" s="28"/>
      <c r="I77" s="28"/>
      <c r="J77" s="28"/>
      <c r="K77" s="28"/>
      <c r="L77" s="28"/>
      <c r="M77" s="28"/>
      <c r="N77" s="28"/>
      <c r="O77" s="28"/>
      <c r="P77" s="28">
        <f t="shared" si="25"/>
        <v>0</v>
      </c>
      <c r="Q77" s="20"/>
      <c r="R77" s="20"/>
      <c r="S77" s="20"/>
      <c r="T77" s="20"/>
      <c r="U77" s="20"/>
      <c r="V77" s="20"/>
      <c r="W77" s="21" t="str">
        <f t="shared" si="26"/>
        <v/>
      </c>
      <c r="X77" s="21" t="str">
        <f t="shared" si="27"/>
        <v/>
      </c>
      <c r="Y77" s="21" t="str">
        <f t="shared" si="28"/>
        <v/>
      </c>
      <c r="Z77" s="21" t="str">
        <f t="shared" si="29"/>
        <v/>
      </c>
      <c r="AA77" s="21" t="str">
        <f t="shared" si="30"/>
        <v/>
      </c>
      <c r="AB77" s="21" t="str">
        <f t="shared" si="31"/>
        <v/>
      </c>
      <c r="AC77" s="21" t="str">
        <f t="shared" si="32"/>
        <v/>
      </c>
      <c r="AD77" s="21" t="str">
        <f t="shared" si="33"/>
        <v/>
      </c>
      <c r="AE77" s="21" t="str">
        <f t="shared" si="34"/>
        <v/>
      </c>
      <c r="AF77" s="20" t="str">
        <f>IF(COUNTA(B77:O77)=0,"",IF(OR($A77="",COUNTIF('10-Year TCO Summary'!$A$3:$A$15,$A77)=0),"REVIEW CATEGORY",IF(NOT(OR($T77="Vendor-Controlled",$T77="Publisher-Controlled",$T77="One-Time / Nonrecurring",$T77="Other / Explain")),"REVIEW COST STATUS",IF(OR(COUNT(F77:O77)&lt;&gt;10,COUNTIF(F77:O77,"&lt;0")&gt;0),"REVIEW ANNUAL PRICES",IF($T77="Other / Explain","REVIEW COST STATUS",IF($T77="One-Time / Nonrecurring","PASS",IF(AND($T77="Vendor-Controlled",COUNT('Escalation Inputs'!$B$3:$B$11)&lt;&gt;9),"REVIEW CPI INPUTS",IF(AND(OR(W77="",W77&lt;=IF($T77="Publisher-Controlled",'Escalation Inputs'!$D$3,'Escalation Inputs'!$C$3)+0.000001),OR(X77="",X77&lt;=IF($T77="Publisher-Controlled",'Escalation Inputs'!$D$4,'Escalation Inputs'!$C$4)+0.000001),OR(Y77="",Y77&lt;=IF($T77="Publisher-Controlled",'Escalation Inputs'!$D$5,'Escalation Inputs'!$C$5)+0.000001),OR(Z77="",Z77&lt;=IF($T77="Publisher-Controlled",'Escalation Inputs'!$D$6,'Escalation Inputs'!$C$6)+0.000001),OR(AA77="",AA77&lt;=IF($T77="Publisher-Controlled",'Escalation Inputs'!$D$7,'Escalation Inputs'!$C$7)+0.000001),OR(AB77="",AB77&lt;=IF($T77="Publisher-Controlled",'Escalation Inputs'!$D$8,'Escalation Inputs'!$C$8)+0.000001),OR(AC77="",AC77&lt;=IF($T77="Publisher-Controlled",'Escalation Inputs'!$D$9,'Escalation Inputs'!$C$9)+0.000001),OR(AD77="",AD77&lt;=IF($T77="Publisher-Controlled",'Escalation Inputs'!$D$10,'Escalation Inputs'!$C$10)+0.000001),OR(AE77="",AE77&lt;=IF($T77="Publisher-Controlled",'Escalation Inputs'!$D$11,'Escalation Inputs'!$C$11)+0.000001)),IF($T77="Publisher-Controlled","PUBLISHER REVIEW","PASS"),"REVIEW ESCALATION"))))))))</f>
        <v/>
      </c>
      <c r="AG77" s="20">
        <v>1</v>
      </c>
      <c r="AH77" s="20"/>
      <c r="AI77" s="28" t="str">
        <f t="shared" si="35"/>
        <v/>
      </c>
      <c r="AJ77" s="28" t="str">
        <f>IF(COUNTA($F77:$O77)=0,"",IF($T77="Publisher-Controlled",IF($AT77="READY FOR REVIEW",IF(2&lt;=$AG77,G77,AI77*(1+'Escalation Inputs'!$D$3)),""),G77))</f>
        <v/>
      </c>
      <c r="AK77" s="28" t="str">
        <f>IF(COUNTA($F77:$O77)=0,"",IF($T77="Publisher-Controlled",IF($AT77="READY FOR REVIEW",IF(3&lt;=$AG77,H77,AJ77*(1+'Escalation Inputs'!$D$4)),""),H77))</f>
        <v/>
      </c>
      <c r="AL77" s="28" t="str">
        <f>IF(COUNTA($F77:$O77)=0,"",IF($T77="Publisher-Controlled",IF($AT77="READY FOR REVIEW",IF(4&lt;=$AG77,I77,AK77*(1+'Escalation Inputs'!$D$5)),""),I77))</f>
        <v/>
      </c>
      <c r="AM77" s="28" t="str">
        <f>IF(COUNTA($F77:$O77)=0,"",IF($T77="Publisher-Controlled",IF($AT77="READY FOR REVIEW",IF(5&lt;=$AG77,J77,AL77*(1+'Escalation Inputs'!$D$6)),""),J77))</f>
        <v/>
      </c>
      <c r="AN77" s="28" t="str">
        <f>IF(COUNTA($F77:$O77)=0,"",IF($T77="Publisher-Controlled",IF($AT77="READY FOR REVIEW",IF(6&lt;=$AG77,K77,AM77*(1+'Escalation Inputs'!$D$7)),""),K77))</f>
        <v/>
      </c>
      <c r="AO77" s="28" t="str">
        <f>IF(COUNTA($F77:$O77)=0,"",IF($T77="Publisher-Controlled",IF($AT77="READY FOR REVIEW",IF(7&lt;=$AG77,L77,AN77*(1+'Escalation Inputs'!$D$8)),""),L77))</f>
        <v/>
      </c>
      <c r="AP77" s="28" t="str">
        <f>IF(COUNTA($F77:$O77)=0,"",IF($T77="Publisher-Controlled",IF($AT77="READY FOR REVIEW",IF(8&lt;=$AG77,M77,AO77*(1+'Escalation Inputs'!$D$9)),""),M77))</f>
        <v/>
      </c>
      <c r="AQ77" s="28" t="str">
        <f>IF(COUNTA($F77:$O77)=0,"",IF($T77="Publisher-Controlled",IF($AT77="READY FOR REVIEW",IF(9&lt;=$AG77,N77,AP77*(1+'Escalation Inputs'!$D$10)),""),N77))</f>
        <v/>
      </c>
      <c r="AR77" s="28" t="str">
        <f>IF(COUNTA($F77:$O77)=0,"",IF($T77="Publisher-Controlled",IF($AT77="READY FOR REVIEW",IF(10&lt;=$AG77,O77,AQ77*(1+'Escalation Inputs'!$D$11)),""),O77))</f>
        <v/>
      </c>
      <c r="AS77" s="28" t="str">
        <f t="shared" si="36"/>
        <v/>
      </c>
      <c r="AT77" s="20" t="str">
        <f>IF(COUNTA(F77:O77)=0,"",IF($T77&lt;&gt;"Publisher-Controlled","AS SUBMITTED",IF(OR(NOT(ISNUMBER(AG77)),AG77&lt;1,AG77&gt;10,AG77&lt;&gt;INT(AG77)),"REVIEW BINDING YEAR",IF(OR(COUNT(F77:O77)&lt;&gt;10,F77&lt;=0),"REVIEW PUBLISHER BASE / PRICES",IF(AND(AG77&gt;1,LEN(TRIM(AH77))=0),"REVIEW BINDING EVIDENCE",IF(COUNT('Escalation Inputs'!$D$3:$D$11)&lt;&gt;9,"REVIEW PUBLISHER ASSUMPTION","READY FOR REVIEW"))))))</f>
        <v/>
      </c>
    </row>
    <row r="78" spans="1:46" x14ac:dyDescent="0.55000000000000004">
      <c r="A78" s="45"/>
      <c r="B78" s="20"/>
      <c r="C78" s="20"/>
      <c r="D78" s="20"/>
      <c r="E78" s="20"/>
      <c r="F78" s="28"/>
      <c r="G78" s="28"/>
      <c r="H78" s="28"/>
      <c r="I78" s="28"/>
      <c r="J78" s="28"/>
      <c r="K78" s="28"/>
      <c r="L78" s="28"/>
      <c r="M78" s="28"/>
      <c r="N78" s="28"/>
      <c r="O78" s="28"/>
      <c r="P78" s="28">
        <f t="shared" si="25"/>
        <v>0</v>
      </c>
      <c r="Q78" s="20"/>
      <c r="R78" s="20"/>
      <c r="S78" s="20"/>
      <c r="T78" s="20"/>
      <c r="U78" s="20"/>
      <c r="V78" s="20"/>
      <c r="W78" s="21" t="str">
        <f t="shared" si="26"/>
        <v/>
      </c>
      <c r="X78" s="21" t="str">
        <f t="shared" si="27"/>
        <v/>
      </c>
      <c r="Y78" s="21" t="str">
        <f t="shared" si="28"/>
        <v/>
      </c>
      <c r="Z78" s="21" t="str">
        <f t="shared" si="29"/>
        <v/>
      </c>
      <c r="AA78" s="21" t="str">
        <f t="shared" si="30"/>
        <v/>
      </c>
      <c r="AB78" s="21" t="str">
        <f t="shared" si="31"/>
        <v/>
      </c>
      <c r="AC78" s="21" t="str">
        <f t="shared" si="32"/>
        <v/>
      </c>
      <c r="AD78" s="21" t="str">
        <f t="shared" si="33"/>
        <v/>
      </c>
      <c r="AE78" s="21" t="str">
        <f t="shared" si="34"/>
        <v/>
      </c>
      <c r="AF78" s="20" t="str">
        <f>IF(COUNTA(B78:O78)=0,"",IF(OR($A78="",COUNTIF('10-Year TCO Summary'!$A$3:$A$15,$A78)=0),"REVIEW CATEGORY",IF(NOT(OR($T78="Vendor-Controlled",$T78="Publisher-Controlled",$T78="One-Time / Nonrecurring",$T78="Other / Explain")),"REVIEW COST STATUS",IF(OR(COUNT(F78:O78)&lt;&gt;10,COUNTIF(F78:O78,"&lt;0")&gt;0),"REVIEW ANNUAL PRICES",IF($T78="Other / Explain","REVIEW COST STATUS",IF($T78="One-Time / Nonrecurring","PASS",IF(AND($T78="Vendor-Controlled",COUNT('Escalation Inputs'!$B$3:$B$11)&lt;&gt;9),"REVIEW CPI INPUTS",IF(AND(OR(W78="",W78&lt;=IF($T78="Publisher-Controlled",'Escalation Inputs'!$D$3,'Escalation Inputs'!$C$3)+0.000001),OR(X78="",X78&lt;=IF($T78="Publisher-Controlled",'Escalation Inputs'!$D$4,'Escalation Inputs'!$C$4)+0.000001),OR(Y78="",Y78&lt;=IF($T78="Publisher-Controlled",'Escalation Inputs'!$D$5,'Escalation Inputs'!$C$5)+0.000001),OR(Z78="",Z78&lt;=IF($T78="Publisher-Controlled",'Escalation Inputs'!$D$6,'Escalation Inputs'!$C$6)+0.000001),OR(AA78="",AA78&lt;=IF($T78="Publisher-Controlled",'Escalation Inputs'!$D$7,'Escalation Inputs'!$C$7)+0.000001),OR(AB78="",AB78&lt;=IF($T78="Publisher-Controlled",'Escalation Inputs'!$D$8,'Escalation Inputs'!$C$8)+0.000001),OR(AC78="",AC78&lt;=IF($T78="Publisher-Controlled",'Escalation Inputs'!$D$9,'Escalation Inputs'!$C$9)+0.000001),OR(AD78="",AD78&lt;=IF($T78="Publisher-Controlled",'Escalation Inputs'!$D$10,'Escalation Inputs'!$C$10)+0.000001),OR(AE78="",AE78&lt;=IF($T78="Publisher-Controlled",'Escalation Inputs'!$D$11,'Escalation Inputs'!$C$11)+0.000001)),IF($T78="Publisher-Controlled","PUBLISHER REVIEW","PASS"),"REVIEW ESCALATION"))))))))</f>
        <v/>
      </c>
      <c r="AG78" s="20">
        <v>1</v>
      </c>
      <c r="AH78" s="20"/>
      <c r="AI78" s="28" t="str">
        <f t="shared" si="35"/>
        <v/>
      </c>
      <c r="AJ78" s="28" t="str">
        <f>IF(COUNTA($F78:$O78)=0,"",IF($T78="Publisher-Controlled",IF($AT78="READY FOR REVIEW",IF(2&lt;=$AG78,G78,AI78*(1+'Escalation Inputs'!$D$3)),""),G78))</f>
        <v/>
      </c>
      <c r="AK78" s="28" t="str">
        <f>IF(COUNTA($F78:$O78)=0,"",IF($T78="Publisher-Controlled",IF($AT78="READY FOR REVIEW",IF(3&lt;=$AG78,H78,AJ78*(1+'Escalation Inputs'!$D$4)),""),H78))</f>
        <v/>
      </c>
      <c r="AL78" s="28" t="str">
        <f>IF(COUNTA($F78:$O78)=0,"",IF($T78="Publisher-Controlled",IF($AT78="READY FOR REVIEW",IF(4&lt;=$AG78,I78,AK78*(1+'Escalation Inputs'!$D$5)),""),I78))</f>
        <v/>
      </c>
      <c r="AM78" s="28" t="str">
        <f>IF(COUNTA($F78:$O78)=0,"",IF($T78="Publisher-Controlled",IF($AT78="READY FOR REVIEW",IF(5&lt;=$AG78,J78,AL78*(1+'Escalation Inputs'!$D$6)),""),J78))</f>
        <v/>
      </c>
      <c r="AN78" s="28" t="str">
        <f>IF(COUNTA($F78:$O78)=0,"",IF($T78="Publisher-Controlled",IF($AT78="READY FOR REVIEW",IF(6&lt;=$AG78,K78,AM78*(1+'Escalation Inputs'!$D$7)),""),K78))</f>
        <v/>
      </c>
      <c r="AO78" s="28" t="str">
        <f>IF(COUNTA($F78:$O78)=0,"",IF($T78="Publisher-Controlled",IF($AT78="READY FOR REVIEW",IF(7&lt;=$AG78,L78,AN78*(1+'Escalation Inputs'!$D$8)),""),L78))</f>
        <v/>
      </c>
      <c r="AP78" s="28" t="str">
        <f>IF(COUNTA($F78:$O78)=0,"",IF($T78="Publisher-Controlled",IF($AT78="READY FOR REVIEW",IF(8&lt;=$AG78,M78,AO78*(1+'Escalation Inputs'!$D$9)),""),M78))</f>
        <v/>
      </c>
      <c r="AQ78" s="28" t="str">
        <f>IF(COUNTA($F78:$O78)=0,"",IF($T78="Publisher-Controlled",IF($AT78="READY FOR REVIEW",IF(9&lt;=$AG78,N78,AP78*(1+'Escalation Inputs'!$D$10)),""),N78))</f>
        <v/>
      </c>
      <c r="AR78" s="28" t="str">
        <f>IF(COUNTA($F78:$O78)=0,"",IF($T78="Publisher-Controlled",IF($AT78="READY FOR REVIEW",IF(10&lt;=$AG78,O78,AQ78*(1+'Escalation Inputs'!$D$11)),""),O78))</f>
        <v/>
      </c>
      <c r="AS78" s="28" t="str">
        <f t="shared" si="36"/>
        <v/>
      </c>
      <c r="AT78" s="20" t="str">
        <f>IF(COUNTA(F78:O78)=0,"",IF($T78&lt;&gt;"Publisher-Controlled","AS SUBMITTED",IF(OR(NOT(ISNUMBER(AG78)),AG78&lt;1,AG78&gt;10,AG78&lt;&gt;INT(AG78)),"REVIEW BINDING YEAR",IF(OR(COUNT(F78:O78)&lt;&gt;10,F78&lt;=0),"REVIEW PUBLISHER BASE / PRICES",IF(AND(AG78&gt;1,LEN(TRIM(AH78))=0),"REVIEW BINDING EVIDENCE",IF(COUNT('Escalation Inputs'!$D$3:$D$11)&lt;&gt;9,"REVIEW PUBLISHER ASSUMPTION","READY FOR REVIEW"))))))</f>
        <v/>
      </c>
    </row>
    <row r="79" spans="1:46" x14ac:dyDescent="0.55000000000000004">
      <c r="A79" s="45"/>
      <c r="B79" s="20"/>
      <c r="C79" s="20"/>
      <c r="D79" s="20"/>
      <c r="E79" s="20"/>
      <c r="F79" s="28"/>
      <c r="G79" s="28"/>
      <c r="H79" s="28"/>
      <c r="I79" s="28"/>
      <c r="J79" s="28"/>
      <c r="K79" s="28"/>
      <c r="L79" s="28"/>
      <c r="M79" s="28"/>
      <c r="N79" s="28"/>
      <c r="O79" s="28"/>
      <c r="P79" s="28">
        <f t="shared" si="25"/>
        <v>0</v>
      </c>
      <c r="Q79" s="20"/>
      <c r="R79" s="20"/>
      <c r="S79" s="20"/>
      <c r="T79" s="20"/>
      <c r="U79" s="20"/>
      <c r="V79" s="20"/>
      <c r="W79" s="21" t="str">
        <f t="shared" si="26"/>
        <v/>
      </c>
      <c r="X79" s="21" t="str">
        <f t="shared" si="27"/>
        <v/>
      </c>
      <c r="Y79" s="21" t="str">
        <f t="shared" si="28"/>
        <v/>
      </c>
      <c r="Z79" s="21" t="str">
        <f t="shared" si="29"/>
        <v/>
      </c>
      <c r="AA79" s="21" t="str">
        <f t="shared" si="30"/>
        <v/>
      </c>
      <c r="AB79" s="21" t="str">
        <f t="shared" si="31"/>
        <v/>
      </c>
      <c r="AC79" s="21" t="str">
        <f t="shared" si="32"/>
        <v/>
      </c>
      <c r="AD79" s="21" t="str">
        <f t="shared" si="33"/>
        <v/>
      </c>
      <c r="AE79" s="21" t="str">
        <f t="shared" si="34"/>
        <v/>
      </c>
      <c r="AF79" s="20" t="str">
        <f>IF(COUNTA(B79:O79)=0,"",IF(OR($A79="",COUNTIF('10-Year TCO Summary'!$A$3:$A$15,$A79)=0),"REVIEW CATEGORY",IF(NOT(OR($T79="Vendor-Controlled",$T79="Publisher-Controlled",$T79="One-Time / Nonrecurring",$T79="Other / Explain")),"REVIEW COST STATUS",IF(OR(COUNT(F79:O79)&lt;&gt;10,COUNTIF(F79:O79,"&lt;0")&gt;0),"REVIEW ANNUAL PRICES",IF($T79="Other / Explain","REVIEW COST STATUS",IF($T79="One-Time / Nonrecurring","PASS",IF(AND($T79="Vendor-Controlled",COUNT('Escalation Inputs'!$B$3:$B$11)&lt;&gt;9),"REVIEW CPI INPUTS",IF(AND(OR(W79="",W79&lt;=IF($T79="Publisher-Controlled",'Escalation Inputs'!$D$3,'Escalation Inputs'!$C$3)+0.000001),OR(X79="",X79&lt;=IF($T79="Publisher-Controlled",'Escalation Inputs'!$D$4,'Escalation Inputs'!$C$4)+0.000001),OR(Y79="",Y79&lt;=IF($T79="Publisher-Controlled",'Escalation Inputs'!$D$5,'Escalation Inputs'!$C$5)+0.000001),OR(Z79="",Z79&lt;=IF($T79="Publisher-Controlled",'Escalation Inputs'!$D$6,'Escalation Inputs'!$C$6)+0.000001),OR(AA79="",AA79&lt;=IF($T79="Publisher-Controlled",'Escalation Inputs'!$D$7,'Escalation Inputs'!$C$7)+0.000001),OR(AB79="",AB79&lt;=IF($T79="Publisher-Controlled",'Escalation Inputs'!$D$8,'Escalation Inputs'!$C$8)+0.000001),OR(AC79="",AC79&lt;=IF($T79="Publisher-Controlled",'Escalation Inputs'!$D$9,'Escalation Inputs'!$C$9)+0.000001),OR(AD79="",AD79&lt;=IF($T79="Publisher-Controlled",'Escalation Inputs'!$D$10,'Escalation Inputs'!$C$10)+0.000001),OR(AE79="",AE79&lt;=IF($T79="Publisher-Controlled",'Escalation Inputs'!$D$11,'Escalation Inputs'!$C$11)+0.000001)),IF($T79="Publisher-Controlled","PUBLISHER REVIEW","PASS"),"REVIEW ESCALATION"))))))))</f>
        <v/>
      </c>
      <c r="AG79" s="20">
        <v>1</v>
      </c>
      <c r="AH79" s="20"/>
      <c r="AI79" s="28" t="str">
        <f t="shared" si="35"/>
        <v/>
      </c>
      <c r="AJ79" s="28" t="str">
        <f>IF(COUNTA($F79:$O79)=0,"",IF($T79="Publisher-Controlled",IF($AT79="READY FOR REVIEW",IF(2&lt;=$AG79,G79,AI79*(1+'Escalation Inputs'!$D$3)),""),G79))</f>
        <v/>
      </c>
      <c r="AK79" s="28" t="str">
        <f>IF(COUNTA($F79:$O79)=0,"",IF($T79="Publisher-Controlled",IF($AT79="READY FOR REVIEW",IF(3&lt;=$AG79,H79,AJ79*(1+'Escalation Inputs'!$D$4)),""),H79))</f>
        <v/>
      </c>
      <c r="AL79" s="28" t="str">
        <f>IF(COUNTA($F79:$O79)=0,"",IF($T79="Publisher-Controlled",IF($AT79="READY FOR REVIEW",IF(4&lt;=$AG79,I79,AK79*(1+'Escalation Inputs'!$D$5)),""),I79))</f>
        <v/>
      </c>
      <c r="AM79" s="28" t="str">
        <f>IF(COUNTA($F79:$O79)=0,"",IF($T79="Publisher-Controlled",IF($AT79="READY FOR REVIEW",IF(5&lt;=$AG79,J79,AL79*(1+'Escalation Inputs'!$D$6)),""),J79))</f>
        <v/>
      </c>
      <c r="AN79" s="28" t="str">
        <f>IF(COUNTA($F79:$O79)=0,"",IF($T79="Publisher-Controlled",IF($AT79="READY FOR REVIEW",IF(6&lt;=$AG79,K79,AM79*(1+'Escalation Inputs'!$D$7)),""),K79))</f>
        <v/>
      </c>
      <c r="AO79" s="28" t="str">
        <f>IF(COUNTA($F79:$O79)=0,"",IF($T79="Publisher-Controlled",IF($AT79="READY FOR REVIEW",IF(7&lt;=$AG79,L79,AN79*(1+'Escalation Inputs'!$D$8)),""),L79))</f>
        <v/>
      </c>
      <c r="AP79" s="28" t="str">
        <f>IF(COUNTA($F79:$O79)=0,"",IF($T79="Publisher-Controlled",IF($AT79="READY FOR REVIEW",IF(8&lt;=$AG79,M79,AO79*(1+'Escalation Inputs'!$D$9)),""),M79))</f>
        <v/>
      </c>
      <c r="AQ79" s="28" t="str">
        <f>IF(COUNTA($F79:$O79)=0,"",IF($T79="Publisher-Controlled",IF($AT79="READY FOR REVIEW",IF(9&lt;=$AG79,N79,AP79*(1+'Escalation Inputs'!$D$10)),""),N79))</f>
        <v/>
      </c>
      <c r="AR79" s="28" t="str">
        <f>IF(COUNTA($F79:$O79)=0,"",IF($T79="Publisher-Controlled",IF($AT79="READY FOR REVIEW",IF(10&lt;=$AG79,O79,AQ79*(1+'Escalation Inputs'!$D$11)),""),O79))</f>
        <v/>
      </c>
      <c r="AS79" s="28" t="str">
        <f t="shared" si="36"/>
        <v/>
      </c>
      <c r="AT79" s="20" t="str">
        <f>IF(COUNTA(F79:O79)=0,"",IF($T79&lt;&gt;"Publisher-Controlled","AS SUBMITTED",IF(OR(NOT(ISNUMBER(AG79)),AG79&lt;1,AG79&gt;10,AG79&lt;&gt;INT(AG79)),"REVIEW BINDING YEAR",IF(OR(COUNT(F79:O79)&lt;&gt;10,F79&lt;=0),"REVIEW PUBLISHER BASE / PRICES",IF(AND(AG79&gt;1,LEN(TRIM(AH79))=0),"REVIEW BINDING EVIDENCE",IF(COUNT('Escalation Inputs'!$D$3:$D$11)&lt;&gt;9,"REVIEW PUBLISHER ASSUMPTION","READY FOR REVIEW"))))))</f>
        <v/>
      </c>
    </row>
    <row r="80" spans="1:46" x14ac:dyDescent="0.55000000000000004">
      <c r="A80" s="48"/>
      <c r="B80" s="49"/>
      <c r="C80" s="49"/>
      <c r="D80" s="49"/>
      <c r="E80" s="49"/>
      <c r="F80" s="50"/>
      <c r="G80" s="50"/>
      <c r="H80" s="50"/>
      <c r="I80" s="50"/>
      <c r="J80" s="50"/>
      <c r="K80" s="50"/>
      <c r="L80" s="50"/>
      <c r="M80" s="50"/>
      <c r="N80" s="50"/>
      <c r="O80" s="50"/>
      <c r="P80" s="50">
        <f t="shared" si="25"/>
        <v>0</v>
      </c>
      <c r="Q80" s="49"/>
      <c r="R80" s="49"/>
      <c r="S80" s="49"/>
      <c r="T80" s="49"/>
      <c r="U80" s="49"/>
      <c r="V80" s="49"/>
      <c r="W80" s="51" t="str">
        <f t="shared" si="26"/>
        <v/>
      </c>
      <c r="X80" s="51" t="str">
        <f t="shared" si="27"/>
        <v/>
      </c>
      <c r="Y80" s="51" t="str">
        <f t="shared" si="28"/>
        <v/>
      </c>
      <c r="Z80" s="51" t="str">
        <f t="shared" si="29"/>
        <v/>
      </c>
      <c r="AA80" s="51" t="str">
        <f t="shared" si="30"/>
        <v/>
      </c>
      <c r="AB80" s="51" t="str">
        <f t="shared" si="31"/>
        <v/>
      </c>
      <c r="AC80" s="51" t="str">
        <f t="shared" si="32"/>
        <v/>
      </c>
      <c r="AD80" s="51" t="str">
        <f t="shared" si="33"/>
        <v/>
      </c>
      <c r="AE80" s="51" t="str">
        <f t="shared" si="34"/>
        <v/>
      </c>
      <c r="AF80" s="49" t="str">
        <f>IF(COUNTA(B80:O80)=0,"",IF(OR($A80="",COUNTIF('10-Year TCO Summary'!$A$3:$A$15,$A80)=0),"REVIEW CATEGORY",IF(NOT(OR($T80="Vendor-Controlled",$T80="Publisher-Controlled",$T80="One-Time / Nonrecurring",$T80="Other / Explain")),"REVIEW COST STATUS",IF(OR(COUNT(F80:O80)&lt;&gt;10,COUNTIF(F80:O80,"&lt;0")&gt;0),"REVIEW ANNUAL PRICES",IF($T80="Other / Explain","REVIEW COST STATUS",IF($T80="One-Time / Nonrecurring","PASS",IF(AND($T80="Vendor-Controlled",COUNT('Escalation Inputs'!$B$3:$B$11)&lt;&gt;9),"REVIEW CPI INPUTS",IF(AND(OR(W80="",W80&lt;=IF($T80="Publisher-Controlled",'Escalation Inputs'!$D$3,'Escalation Inputs'!$C$3)+0.000001),OR(X80="",X80&lt;=IF($T80="Publisher-Controlled",'Escalation Inputs'!$D$4,'Escalation Inputs'!$C$4)+0.000001),OR(Y80="",Y80&lt;=IF($T80="Publisher-Controlled",'Escalation Inputs'!$D$5,'Escalation Inputs'!$C$5)+0.000001),OR(Z80="",Z80&lt;=IF($T80="Publisher-Controlled",'Escalation Inputs'!$D$6,'Escalation Inputs'!$C$6)+0.000001),OR(AA80="",AA80&lt;=IF($T80="Publisher-Controlled",'Escalation Inputs'!$D$7,'Escalation Inputs'!$C$7)+0.000001),OR(AB80="",AB80&lt;=IF($T80="Publisher-Controlled",'Escalation Inputs'!$D$8,'Escalation Inputs'!$C$8)+0.000001),OR(AC80="",AC80&lt;=IF($T80="Publisher-Controlled",'Escalation Inputs'!$D$9,'Escalation Inputs'!$C$9)+0.000001),OR(AD80="",AD80&lt;=IF($T80="Publisher-Controlled",'Escalation Inputs'!$D$10,'Escalation Inputs'!$C$10)+0.000001),OR(AE80="",AE80&lt;=IF($T80="Publisher-Controlled",'Escalation Inputs'!$D$11,'Escalation Inputs'!$C$11)+0.000001)),IF($T80="Publisher-Controlled","PUBLISHER REVIEW","PASS"),"REVIEW ESCALATION"))))))))</f>
        <v/>
      </c>
      <c r="AG80" s="49">
        <v>1</v>
      </c>
      <c r="AH80" s="49"/>
      <c r="AI80" s="50" t="str">
        <f t="shared" si="35"/>
        <v/>
      </c>
      <c r="AJ80" s="50" t="str">
        <f>IF(COUNTA($F80:$O80)=0,"",IF($T80="Publisher-Controlled",IF($AT80="READY FOR REVIEW",IF(2&lt;=$AG80,G80,AI80*(1+'Escalation Inputs'!$D$3)),""),G80))</f>
        <v/>
      </c>
      <c r="AK80" s="50" t="str">
        <f>IF(COUNTA($F80:$O80)=0,"",IF($T80="Publisher-Controlled",IF($AT80="READY FOR REVIEW",IF(3&lt;=$AG80,H80,AJ80*(1+'Escalation Inputs'!$D$4)),""),H80))</f>
        <v/>
      </c>
      <c r="AL80" s="50" t="str">
        <f>IF(COUNTA($F80:$O80)=0,"",IF($T80="Publisher-Controlled",IF($AT80="READY FOR REVIEW",IF(4&lt;=$AG80,I80,AK80*(1+'Escalation Inputs'!$D$5)),""),I80))</f>
        <v/>
      </c>
      <c r="AM80" s="50" t="str">
        <f>IF(COUNTA($F80:$O80)=0,"",IF($T80="Publisher-Controlled",IF($AT80="READY FOR REVIEW",IF(5&lt;=$AG80,J80,AL80*(1+'Escalation Inputs'!$D$6)),""),J80))</f>
        <v/>
      </c>
      <c r="AN80" s="50" t="str">
        <f>IF(COUNTA($F80:$O80)=0,"",IF($T80="Publisher-Controlled",IF($AT80="READY FOR REVIEW",IF(6&lt;=$AG80,K80,AM80*(1+'Escalation Inputs'!$D$7)),""),K80))</f>
        <v/>
      </c>
      <c r="AO80" s="50" t="str">
        <f>IF(COUNTA($F80:$O80)=0,"",IF($T80="Publisher-Controlled",IF($AT80="READY FOR REVIEW",IF(7&lt;=$AG80,L80,AN80*(1+'Escalation Inputs'!$D$8)),""),L80))</f>
        <v/>
      </c>
      <c r="AP80" s="50" t="str">
        <f>IF(COUNTA($F80:$O80)=0,"",IF($T80="Publisher-Controlled",IF($AT80="READY FOR REVIEW",IF(8&lt;=$AG80,M80,AO80*(1+'Escalation Inputs'!$D$9)),""),M80))</f>
        <v/>
      </c>
      <c r="AQ80" s="50" t="str">
        <f>IF(COUNTA($F80:$O80)=0,"",IF($T80="Publisher-Controlled",IF($AT80="READY FOR REVIEW",IF(9&lt;=$AG80,N80,AP80*(1+'Escalation Inputs'!$D$10)),""),N80))</f>
        <v/>
      </c>
      <c r="AR80" s="50" t="str">
        <f>IF(COUNTA($F80:$O80)=0,"",IF($T80="Publisher-Controlled",IF($AT80="READY FOR REVIEW",IF(10&lt;=$AG80,O80,AQ80*(1+'Escalation Inputs'!$D$11)),""),O80))</f>
        <v/>
      </c>
      <c r="AS80" s="50" t="str">
        <f t="shared" si="36"/>
        <v/>
      </c>
      <c r="AT80" s="49" t="str">
        <f>IF(COUNTA(F80:O80)=0,"",IF($T80&lt;&gt;"Publisher-Controlled","AS SUBMITTED",IF(OR(NOT(ISNUMBER(AG80)),AG80&lt;1,AG80&gt;10,AG80&lt;&gt;INT(AG80)),"REVIEW BINDING YEAR",IF(OR(COUNT(F80:O80)&lt;&gt;10,F80&lt;=0),"REVIEW PUBLISHER BASE / PRICES",IF(AND(AG80&gt;1,LEN(TRIM(AH80))=0),"REVIEW BINDING EVIDENCE",IF(COUNT('Escalation Inputs'!$D$3:$D$11)&lt;&gt;9,"REVIEW PUBLISHER ASSUMPTION","READY FOR REVIEW"))))))</f>
        <v/>
      </c>
    </row>
  </sheetData>
  <mergeCells count="1">
    <mergeCell ref="A1:F1"/>
  </mergeCells>
  <conditionalFormatting sqref="AF3:AF80">
    <cfRule type="containsText" dxfId="4" priority="1" operator="containsText" text="REVIEW"/>
    <cfRule type="containsText" dxfId="3" priority="2" operator="containsText" text="PASS"/>
  </conditionalFormatting>
  <dataValidations count="6">
    <dataValidation type="list" showErrorMessage="1" errorTitle="Select a unit type" error="Select a Unit Type from the dropdown list." sqref="C3:C80" xr:uid="{00000000-0002-0000-0200-000000000000}">
      <formula1>"Per User/Month,Per User/Year,Fixed Fee,Hourly,Per Transaction,Per GB,Other"</formula1>
    </dataValidation>
    <dataValidation type="list" showErrorMessage="1" errorTitle="Select a cost status" error="Select a Cost Status from the dropdown list." sqref="T3:T80" xr:uid="{00000000-0002-0000-0200-000001000000}">
      <formula1>"Vendor-Controlled,Publisher-Controlled,One-Time / Nonrecurring,Other / Explain"</formula1>
    </dataValidation>
    <dataValidation type="list" showErrorMessage="1" errorTitle="Select eligibility" error="Select Yes, No, or Partial." sqref="Q3:Q80" xr:uid="{00000000-0002-0000-0200-000002000000}">
      <formula1>"Yes,No,Partial"</formula1>
    </dataValidation>
    <dataValidation type="decimal" operator="greaterThanOrEqual" showErrorMessage="1" errorTitle="Invalid entry" error="Enter a permitted value. Use numeric 0 for no charge." sqref="F3:O80" xr:uid="{00000000-0002-0000-0200-000003000000}">
      <formula1>0</formula1>
    </dataValidation>
    <dataValidation type="list" showErrorMessage="1" errorTitle="Select a cost category" error="Select an exact Cost Category from the dropdown list." sqref="A3:A80" xr:uid="{00000000-0002-0000-0200-000004000000}">
      <formula1>PricingCategories</formula1>
    </dataValidation>
    <dataValidation type="whole" showErrorMessage="1" errorTitle="Binding pricing period" error="Enter the last contract year with binding pricing, from 1 through 10. Use 1 if only the initial price is binding." sqref="AG3:AG80" xr:uid="{00000000-0002-0000-0200-000005000000}">
      <formula1>1</formula1>
      <formula2>10</formula2>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3"/>
  <sheetViews>
    <sheetView showGridLines="0" zoomScale="83" zoomScaleNormal="83" workbookViewId="0">
      <selection activeCell="H31" sqref="H31"/>
    </sheetView>
  </sheetViews>
  <sheetFormatPr defaultRowHeight="79.2" customHeight="1" x14ac:dyDescent="0.55000000000000004"/>
  <cols>
    <col min="1" max="1" width="26" customWidth="1"/>
    <col min="2" max="3" width="30" customWidth="1"/>
    <col min="4" max="5" width="23" customWidth="1"/>
    <col min="6" max="6" width="15" customWidth="1"/>
    <col min="7" max="7" width="19.05078125" customWidth="1"/>
    <col min="8" max="8" width="94" customWidth="1"/>
    <col min="9" max="9" width="37" style="15" customWidth="1"/>
    <col min="10" max="10" width="24" customWidth="1"/>
    <col min="11" max="18" width="18.20703125" customWidth="1"/>
    <col min="19" max="19" width="19.15625" customWidth="1"/>
    <col min="20" max="20" width="22.83984375" customWidth="1"/>
  </cols>
  <sheetData>
    <row r="1" spans="1:20" ht="79.2" customHeight="1" x14ac:dyDescent="1.1000000000000001">
      <c r="A1" s="104" t="s">
        <v>470</v>
      </c>
      <c r="B1" s="104"/>
      <c r="C1" s="104"/>
      <c r="D1" s="104"/>
      <c r="E1" s="104"/>
      <c r="F1" s="104"/>
    </row>
    <row r="2" spans="1:20" ht="79.2" customHeight="1" x14ac:dyDescent="0.55000000000000004">
      <c r="A2" s="57" t="s">
        <v>98</v>
      </c>
      <c r="B2" s="58" t="s">
        <v>99</v>
      </c>
      <c r="C2" s="58" t="s">
        <v>100</v>
      </c>
      <c r="D2" s="58" t="s">
        <v>101</v>
      </c>
      <c r="E2" s="58" t="s">
        <v>102</v>
      </c>
      <c r="F2" s="58" t="s">
        <v>103</v>
      </c>
      <c r="G2" s="58" t="s">
        <v>104</v>
      </c>
      <c r="H2" s="58" t="s">
        <v>105</v>
      </c>
      <c r="I2" s="59" t="s">
        <v>106</v>
      </c>
      <c r="J2" s="75" t="s">
        <v>107</v>
      </c>
      <c r="K2" s="76" t="s">
        <v>108</v>
      </c>
      <c r="L2" s="76" t="s">
        <v>109</v>
      </c>
      <c r="M2" s="76" t="s">
        <v>110</v>
      </c>
      <c r="N2" s="76" t="s">
        <v>111</v>
      </c>
      <c r="O2" s="76" t="s">
        <v>112</v>
      </c>
      <c r="P2" s="76" t="s">
        <v>113</v>
      </c>
      <c r="Q2" s="76" t="s">
        <v>114</v>
      </c>
      <c r="R2" s="76" t="s">
        <v>115</v>
      </c>
      <c r="S2" s="76" t="s">
        <v>116</v>
      </c>
      <c r="T2" s="77" t="s">
        <v>117</v>
      </c>
    </row>
    <row r="3" spans="1:20" ht="79.2" customHeight="1" x14ac:dyDescent="0.55000000000000004">
      <c r="A3" s="60" t="s">
        <v>118</v>
      </c>
      <c r="B3" s="61" t="s">
        <v>389</v>
      </c>
      <c r="C3" s="61" t="s">
        <v>390</v>
      </c>
      <c r="D3" s="61" t="s">
        <v>391</v>
      </c>
      <c r="E3" s="61" t="s">
        <v>392</v>
      </c>
      <c r="F3" s="62"/>
      <c r="G3" s="62"/>
      <c r="H3" s="63" t="s">
        <v>393</v>
      </c>
      <c r="I3" s="64" t="s">
        <v>119</v>
      </c>
      <c r="J3" s="65" t="str">
        <f t="shared" ref="J3:J23" si="0">IF(OR(NOT(ISNUMBER(F3)),NOT(ISNUMBER(G3)),COUNT(K3:S3)&lt;&gt;9),"MISSING PRICE",IF(OR(F3&lt;0,G3&lt;0,MIN(K3:S3)&lt;0),"REVIEW NEGATIVE COST",IF(ABS(K3-G3)&gt;0.01,"REVIEW YEAR 2 BASE",IF(AND(F3=0,SUM(K3:S3)=0,LEN(TRIM(H3))=0),"EXPLAIN ZERO / BUNDLED","OK"))))</f>
        <v>MISSING PRICE</v>
      </c>
      <c r="K3" s="66">
        <f t="shared" ref="K3:K23" si="1">G3</f>
        <v>0</v>
      </c>
      <c r="L3" s="66">
        <f>K3</f>
        <v>0</v>
      </c>
      <c r="M3" s="66">
        <f>L3</f>
        <v>0</v>
      </c>
      <c r="N3" s="66">
        <f t="shared" ref="L3:S12" si="2">M3</f>
        <v>0</v>
      </c>
      <c r="O3" s="66">
        <f t="shared" si="2"/>
        <v>0</v>
      </c>
      <c r="P3" s="66">
        <f t="shared" si="2"/>
        <v>0</v>
      </c>
      <c r="Q3" s="66">
        <f t="shared" si="2"/>
        <v>0</v>
      </c>
      <c r="R3" s="66">
        <f t="shared" si="2"/>
        <v>0</v>
      </c>
      <c r="S3" s="66">
        <f t="shared" si="2"/>
        <v>0</v>
      </c>
      <c r="T3" s="67">
        <f t="shared" ref="T3:T23" si="3">SUM(K3:S3)</f>
        <v>0</v>
      </c>
    </row>
    <row r="4" spans="1:20" ht="79.2" customHeight="1" x14ac:dyDescent="0.55000000000000004">
      <c r="A4" s="60" t="s">
        <v>120</v>
      </c>
      <c r="B4" s="61" t="s">
        <v>394</v>
      </c>
      <c r="C4" s="61" t="s">
        <v>390</v>
      </c>
      <c r="D4" s="61" t="s">
        <v>395</v>
      </c>
      <c r="E4" s="61" t="s">
        <v>396</v>
      </c>
      <c r="F4" s="62"/>
      <c r="G4" s="62"/>
      <c r="H4" s="63" t="s">
        <v>397</v>
      </c>
      <c r="I4" s="64" t="s">
        <v>119</v>
      </c>
      <c r="J4" s="65" t="str">
        <f t="shared" si="0"/>
        <v>MISSING PRICE</v>
      </c>
      <c r="K4" s="66">
        <f t="shared" si="1"/>
        <v>0</v>
      </c>
      <c r="L4" s="66">
        <f t="shared" si="2"/>
        <v>0</v>
      </c>
      <c r="M4" s="66">
        <f t="shared" si="2"/>
        <v>0</v>
      </c>
      <c r="N4" s="66">
        <f t="shared" si="2"/>
        <v>0</v>
      </c>
      <c r="O4" s="66">
        <f t="shared" si="2"/>
        <v>0</v>
      </c>
      <c r="P4" s="66">
        <f t="shared" si="2"/>
        <v>0</v>
      </c>
      <c r="Q4" s="66">
        <f t="shared" si="2"/>
        <v>0</v>
      </c>
      <c r="R4" s="66">
        <f t="shared" si="2"/>
        <v>0</v>
      </c>
      <c r="S4" s="66">
        <f t="shared" si="2"/>
        <v>0</v>
      </c>
      <c r="T4" s="67">
        <f t="shared" si="3"/>
        <v>0</v>
      </c>
    </row>
    <row r="5" spans="1:20" ht="79.2" customHeight="1" x14ac:dyDescent="0.55000000000000004">
      <c r="A5" s="60" t="s">
        <v>121</v>
      </c>
      <c r="B5" s="61" t="s">
        <v>398</v>
      </c>
      <c r="C5" s="61" t="s">
        <v>390</v>
      </c>
      <c r="D5" s="61" t="s">
        <v>391</v>
      </c>
      <c r="E5" s="61" t="s">
        <v>392</v>
      </c>
      <c r="F5" s="62"/>
      <c r="G5" s="62"/>
      <c r="H5" s="63" t="s">
        <v>399</v>
      </c>
      <c r="I5" s="64" t="s">
        <v>119</v>
      </c>
      <c r="J5" s="65" t="str">
        <f t="shared" si="0"/>
        <v>MISSING PRICE</v>
      </c>
      <c r="K5" s="66">
        <f t="shared" si="1"/>
        <v>0</v>
      </c>
      <c r="L5" s="66">
        <f t="shared" si="2"/>
        <v>0</v>
      </c>
      <c r="M5" s="66">
        <f t="shared" si="2"/>
        <v>0</v>
      </c>
      <c r="N5" s="66">
        <f t="shared" si="2"/>
        <v>0</v>
      </c>
      <c r="O5" s="66">
        <f t="shared" si="2"/>
        <v>0</v>
      </c>
      <c r="P5" s="66">
        <f t="shared" si="2"/>
        <v>0</v>
      </c>
      <c r="Q5" s="66">
        <f t="shared" si="2"/>
        <v>0</v>
      </c>
      <c r="R5" s="66">
        <f t="shared" si="2"/>
        <v>0</v>
      </c>
      <c r="S5" s="66">
        <f t="shared" si="2"/>
        <v>0</v>
      </c>
      <c r="T5" s="67">
        <f t="shared" si="3"/>
        <v>0</v>
      </c>
    </row>
    <row r="6" spans="1:20" ht="79.2" customHeight="1" x14ac:dyDescent="0.55000000000000004">
      <c r="A6" s="60" t="s">
        <v>122</v>
      </c>
      <c r="B6" s="61" t="s">
        <v>400</v>
      </c>
      <c r="C6" s="61" t="s">
        <v>390</v>
      </c>
      <c r="D6" s="61" t="s">
        <v>395</v>
      </c>
      <c r="E6" s="61" t="s">
        <v>392</v>
      </c>
      <c r="F6" s="62"/>
      <c r="G6" s="62"/>
      <c r="H6" s="63" t="s">
        <v>401</v>
      </c>
      <c r="I6" s="64" t="s">
        <v>119</v>
      </c>
      <c r="J6" s="65" t="str">
        <f t="shared" si="0"/>
        <v>MISSING PRICE</v>
      </c>
      <c r="K6" s="66">
        <f t="shared" si="1"/>
        <v>0</v>
      </c>
      <c r="L6" s="66">
        <f t="shared" si="2"/>
        <v>0</v>
      </c>
      <c r="M6" s="66">
        <f t="shared" si="2"/>
        <v>0</v>
      </c>
      <c r="N6" s="66">
        <f t="shared" si="2"/>
        <v>0</v>
      </c>
      <c r="O6" s="66">
        <f t="shared" si="2"/>
        <v>0</v>
      </c>
      <c r="P6" s="66">
        <f t="shared" si="2"/>
        <v>0</v>
      </c>
      <c r="Q6" s="66">
        <f t="shared" si="2"/>
        <v>0</v>
      </c>
      <c r="R6" s="66">
        <f t="shared" si="2"/>
        <v>0</v>
      </c>
      <c r="S6" s="66">
        <f t="shared" si="2"/>
        <v>0</v>
      </c>
      <c r="T6" s="67">
        <f t="shared" si="3"/>
        <v>0</v>
      </c>
    </row>
    <row r="7" spans="1:20" ht="79.2" customHeight="1" x14ac:dyDescent="0.55000000000000004">
      <c r="A7" s="60" t="s">
        <v>123</v>
      </c>
      <c r="B7" s="61" t="s">
        <v>402</v>
      </c>
      <c r="C7" s="61" t="s">
        <v>390</v>
      </c>
      <c r="D7" s="61" t="s">
        <v>391</v>
      </c>
      <c r="E7" s="61" t="s">
        <v>392</v>
      </c>
      <c r="F7" s="62"/>
      <c r="G7" s="62"/>
      <c r="H7" s="63" t="s">
        <v>403</v>
      </c>
      <c r="I7" s="64" t="s">
        <v>119</v>
      </c>
      <c r="J7" s="65" t="str">
        <f t="shared" si="0"/>
        <v>MISSING PRICE</v>
      </c>
      <c r="K7" s="66">
        <f t="shared" si="1"/>
        <v>0</v>
      </c>
      <c r="L7" s="66">
        <f t="shared" si="2"/>
        <v>0</v>
      </c>
      <c r="M7" s="66">
        <f t="shared" si="2"/>
        <v>0</v>
      </c>
      <c r="N7" s="66">
        <f t="shared" si="2"/>
        <v>0</v>
      </c>
      <c r="O7" s="66">
        <f t="shared" si="2"/>
        <v>0</v>
      </c>
      <c r="P7" s="66">
        <f t="shared" si="2"/>
        <v>0</v>
      </c>
      <c r="Q7" s="66">
        <f t="shared" si="2"/>
        <v>0</v>
      </c>
      <c r="R7" s="66">
        <f t="shared" si="2"/>
        <v>0</v>
      </c>
      <c r="S7" s="66">
        <f t="shared" si="2"/>
        <v>0</v>
      </c>
      <c r="T7" s="67">
        <f t="shared" si="3"/>
        <v>0</v>
      </c>
    </row>
    <row r="8" spans="1:20" ht="79.2" customHeight="1" x14ac:dyDescent="0.55000000000000004">
      <c r="A8" s="60" t="s">
        <v>124</v>
      </c>
      <c r="B8" s="61" t="s">
        <v>404</v>
      </c>
      <c r="C8" s="61" t="s">
        <v>390</v>
      </c>
      <c r="D8" s="61" t="s">
        <v>391</v>
      </c>
      <c r="E8" s="61" t="s">
        <v>405</v>
      </c>
      <c r="F8" s="62"/>
      <c r="G8" s="62"/>
      <c r="H8" s="63" t="s">
        <v>406</v>
      </c>
      <c r="I8" s="64" t="s">
        <v>119</v>
      </c>
      <c r="J8" s="65" t="str">
        <f t="shared" si="0"/>
        <v>MISSING PRICE</v>
      </c>
      <c r="K8" s="66">
        <f t="shared" si="1"/>
        <v>0</v>
      </c>
      <c r="L8" s="66">
        <f t="shared" si="2"/>
        <v>0</v>
      </c>
      <c r="M8" s="66">
        <f t="shared" si="2"/>
        <v>0</v>
      </c>
      <c r="N8" s="66">
        <f t="shared" si="2"/>
        <v>0</v>
      </c>
      <c r="O8" s="66">
        <f t="shared" si="2"/>
        <v>0</v>
      </c>
      <c r="P8" s="66">
        <f t="shared" si="2"/>
        <v>0</v>
      </c>
      <c r="Q8" s="66">
        <f t="shared" si="2"/>
        <v>0</v>
      </c>
      <c r="R8" s="66">
        <f t="shared" si="2"/>
        <v>0</v>
      </c>
      <c r="S8" s="66">
        <f t="shared" si="2"/>
        <v>0</v>
      </c>
      <c r="T8" s="67">
        <f t="shared" si="3"/>
        <v>0</v>
      </c>
    </row>
    <row r="9" spans="1:20" ht="79.2" customHeight="1" x14ac:dyDescent="0.55000000000000004">
      <c r="A9" s="60" t="s">
        <v>125</v>
      </c>
      <c r="B9" s="61" t="s">
        <v>407</v>
      </c>
      <c r="C9" s="61" t="s">
        <v>390</v>
      </c>
      <c r="D9" s="61" t="s">
        <v>391</v>
      </c>
      <c r="E9" s="61" t="s">
        <v>405</v>
      </c>
      <c r="F9" s="62"/>
      <c r="G9" s="62"/>
      <c r="H9" s="63" t="s">
        <v>408</v>
      </c>
      <c r="I9" s="64" t="s">
        <v>119</v>
      </c>
      <c r="J9" s="65" t="str">
        <f t="shared" si="0"/>
        <v>MISSING PRICE</v>
      </c>
      <c r="K9" s="66">
        <f t="shared" si="1"/>
        <v>0</v>
      </c>
      <c r="L9" s="66">
        <f t="shared" si="2"/>
        <v>0</v>
      </c>
      <c r="M9" s="66">
        <f t="shared" si="2"/>
        <v>0</v>
      </c>
      <c r="N9" s="66">
        <f t="shared" si="2"/>
        <v>0</v>
      </c>
      <c r="O9" s="66">
        <f t="shared" si="2"/>
        <v>0</v>
      </c>
      <c r="P9" s="66">
        <f t="shared" si="2"/>
        <v>0</v>
      </c>
      <c r="Q9" s="66">
        <f t="shared" si="2"/>
        <v>0</v>
      </c>
      <c r="R9" s="66">
        <f t="shared" si="2"/>
        <v>0</v>
      </c>
      <c r="S9" s="66">
        <f t="shared" si="2"/>
        <v>0</v>
      </c>
      <c r="T9" s="67">
        <f t="shared" si="3"/>
        <v>0</v>
      </c>
    </row>
    <row r="10" spans="1:20" ht="79.2" customHeight="1" x14ac:dyDescent="0.55000000000000004">
      <c r="A10" s="60" t="s">
        <v>126</v>
      </c>
      <c r="B10" s="61" t="s">
        <v>409</v>
      </c>
      <c r="C10" s="61" t="s">
        <v>390</v>
      </c>
      <c r="D10" s="61" t="s">
        <v>391</v>
      </c>
      <c r="E10" s="61" t="s">
        <v>410</v>
      </c>
      <c r="F10" s="62"/>
      <c r="G10" s="62"/>
      <c r="H10" s="63" t="s">
        <v>411</v>
      </c>
      <c r="I10" s="64" t="s">
        <v>127</v>
      </c>
      <c r="J10" s="65" t="str">
        <f t="shared" si="0"/>
        <v>MISSING PRICE</v>
      </c>
      <c r="K10" s="66">
        <f t="shared" si="1"/>
        <v>0</v>
      </c>
      <c r="L10" s="66">
        <f t="shared" si="2"/>
        <v>0</v>
      </c>
      <c r="M10" s="66">
        <f t="shared" si="2"/>
        <v>0</v>
      </c>
      <c r="N10" s="66">
        <f t="shared" si="2"/>
        <v>0</v>
      </c>
      <c r="O10" s="66">
        <f t="shared" si="2"/>
        <v>0</v>
      </c>
      <c r="P10" s="66">
        <f t="shared" si="2"/>
        <v>0</v>
      </c>
      <c r="Q10" s="66">
        <f t="shared" si="2"/>
        <v>0</v>
      </c>
      <c r="R10" s="66">
        <f t="shared" si="2"/>
        <v>0</v>
      </c>
      <c r="S10" s="66">
        <f t="shared" si="2"/>
        <v>0</v>
      </c>
      <c r="T10" s="67">
        <f t="shared" si="3"/>
        <v>0</v>
      </c>
    </row>
    <row r="11" spans="1:20" ht="79.2" customHeight="1" x14ac:dyDescent="0.55000000000000004">
      <c r="A11" s="60" t="s">
        <v>128</v>
      </c>
      <c r="B11" s="61" t="s">
        <v>412</v>
      </c>
      <c r="C11" s="61" t="s">
        <v>390</v>
      </c>
      <c r="D11" s="61" t="s">
        <v>391</v>
      </c>
      <c r="E11" s="61" t="s">
        <v>413</v>
      </c>
      <c r="F11" s="62"/>
      <c r="G11" s="62"/>
      <c r="H11" s="63" t="s">
        <v>414</v>
      </c>
      <c r="I11" s="64" t="s">
        <v>127</v>
      </c>
      <c r="J11" s="65" t="str">
        <f t="shared" si="0"/>
        <v>MISSING PRICE</v>
      </c>
      <c r="K11" s="66">
        <f t="shared" si="1"/>
        <v>0</v>
      </c>
      <c r="L11" s="66">
        <f t="shared" si="2"/>
        <v>0</v>
      </c>
      <c r="M11" s="66">
        <f t="shared" si="2"/>
        <v>0</v>
      </c>
      <c r="N11" s="66">
        <f t="shared" si="2"/>
        <v>0</v>
      </c>
      <c r="O11" s="66">
        <f t="shared" si="2"/>
        <v>0</v>
      </c>
      <c r="P11" s="66">
        <f t="shared" si="2"/>
        <v>0</v>
      </c>
      <c r="Q11" s="66">
        <f t="shared" si="2"/>
        <v>0</v>
      </c>
      <c r="R11" s="66">
        <f t="shared" si="2"/>
        <v>0</v>
      </c>
      <c r="S11" s="66">
        <f t="shared" si="2"/>
        <v>0</v>
      </c>
      <c r="T11" s="67">
        <f t="shared" si="3"/>
        <v>0</v>
      </c>
    </row>
    <row r="12" spans="1:20" ht="79.2" customHeight="1" x14ac:dyDescent="0.55000000000000004">
      <c r="A12" s="60" t="s">
        <v>129</v>
      </c>
      <c r="B12" s="61" t="s">
        <v>415</v>
      </c>
      <c r="C12" s="61" t="s">
        <v>390</v>
      </c>
      <c r="D12" s="61" t="s">
        <v>416</v>
      </c>
      <c r="E12" s="61" t="s">
        <v>417</v>
      </c>
      <c r="F12" s="62"/>
      <c r="G12" s="62"/>
      <c r="H12" s="63" t="s">
        <v>418</v>
      </c>
      <c r="I12" s="64" t="s">
        <v>130</v>
      </c>
      <c r="J12" s="65" t="str">
        <f t="shared" si="0"/>
        <v>MISSING PRICE</v>
      </c>
      <c r="K12" s="66">
        <f t="shared" si="1"/>
        <v>0</v>
      </c>
      <c r="L12" s="66">
        <f t="shared" si="2"/>
        <v>0</v>
      </c>
      <c r="M12" s="66">
        <f t="shared" si="2"/>
        <v>0</v>
      </c>
      <c r="N12" s="66">
        <f t="shared" si="2"/>
        <v>0</v>
      </c>
      <c r="O12" s="66">
        <f t="shared" si="2"/>
        <v>0</v>
      </c>
      <c r="P12" s="66">
        <f t="shared" si="2"/>
        <v>0</v>
      </c>
      <c r="Q12" s="66">
        <f t="shared" si="2"/>
        <v>0</v>
      </c>
      <c r="R12" s="66">
        <f t="shared" si="2"/>
        <v>0</v>
      </c>
      <c r="S12" s="66">
        <f t="shared" si="2"/>
        <v>0</v>
      </c>
      <c r="T12" s="67">
        <f t="shared" si="3"/>
        <v>0</v>
      </c>
    </row>
    <row r="13" spans="1:20" ht="79.2" customHeight="1" x14ac:dyDescent="0.55000000000000004">
      <c r="A13" s="60" t="s">
        <v>131</v>
      </c>
      <c r="B13" s="61" t="s">
        <v>419</v>
      </c>
      <c r="C13" s="61" t="s">
        <v>420</v>
      </c>
      <c r="D13" s="61" t="s">
        <v>421</v>
      </c>
      <c r="E13" s="61" t="s">
        <v>422</v>
      </c>
      <c r="F13" s="62"/>
      <c r="G13" s="62"/>
      <c r="H13" s="63" t="s">
        <v>423</v>
      </c>
      <c r="I13" s="64" t="s">
        <v>132</v>
      </c>
      <c r="J13" s="65" t="str">
        <f t="shared" si="0"/>
        <v>MISSING PRICE</v>
      </c>
      <c r="K13" s="66">
        <f t="shared" si="1"/>
        <v>0</v>
      </c>
      <c r="L13" s="66">
        <f t="shared" ref="L13:S22" si="4">K13</f>
        <v>0</v>
      </c>
      <c r="M13" s="66">
        <f t="shared" si="4"/>
        <v>0</v>
      </c>
      <c r="N13" s="66">
        <f t="shared" si="4"/>
        <v>0</v>
      </c>
      <c r="O13" s="66">
        <f t="shared" si="4"/>
        <v>0</v>
      </c>
      <c r="P13" s="66">
        <f t="shared" si="4"/>
        <v>0</v>
      </c>
      <c r="Q13" s="66">
        <f t="shared" si="4"/>
        <v>0</v>
      </c>
      <c r="R13" s="66">
        <f t="shared" si="4"/>
        <v>0</v>
      </c>
      <c r="S13" s="66">
        <f t="shared" si="4"/>
        <v>0</v>
      </c>
      <c r="T13" s="67">
        <f t="shared" si="3"/>
        <v>0</v>
      </c>
    </row>
    <row r="14" spans="1:20" ht="79.2" customHeight="1" x14ac:dyDescent="0.55000000000000004">
      <c r="A14" s="68" t="s">
        <v>133</v>
      </c>
      <c r="B14" s="61" t="s">
        <v>424</v>
      </c>
      <c r="C14" s="61" t="s">
        <v>425</v>
      </c>
      <c r="D14" s="61" t="s">
        <v>426</v>
      </c>
      <c r="E14" s="61" t="s">
        <v>427</v>
      </c>
      <c r="F14" s="62"/>
      <c r="G14" s="62"/>
      <c r="H14" s="63" t="s">
        <v>428</v>
      </c>
      <c r="I14" s="64" t="s">
        <v>134</v>
      </c>
      <c r="J14" s="65" t="str">
        <f t="shared" si="0"/>
        <v>MISSING PRICE</v>
      </c>
      <c r="K14" s="66">
        <f t="shared" si="1"/>
        <v>0</v>
      </c>
      <c r="L14" s="66">
        <f t="shared" si="4"/>
        <v>0</v>
      </c>
      <c r="M14" s="66">
        <f t="shared" si="4"/>
        <v>0</v>
      </c>
      <c r="N14" s="66">
        <f t="shared" si="4"/>
        <v>0</v>
      </c>
      <c r="O14" s="66">
        <f t="shared" si="4"/>
        <v>0</v>
      </c>
      <c r="P14" s="66">
        <f t="shared" si="4"/>
        <v>0</v>
      </c>
      <c r="Q14" s="66">
        <f t="shared" si="4"/>
        <v>0</v>
      </c>
      <c r="R14" s="66">
        <f t="shared" si="4"/>
        <v>0</v>
      </c>
      <c r="S14" s="66">
        <f t="shared" si="4"/>
        <v>0</v>
      </c>
      <c r="T14" s="67">
        <f t="shared" si="3"/>
        <v>0</v>
      </c>
    </row>
    <row r="15" spans="1:20" ht="79.2" customHeight="1" x14ac:dyDescent="0.55000000000000004">
      <c r="A15" s="68" t="s">
        <v>135</v>
      </c>
      <c r="B15" s="61" t="s">
        <v>429</v>
      </c>
      <c r="C15" s="61" t="s">
        <v>430</v>
      </c>
      <c r="D15" s="61" t="s">
        <v>431</v>
      </c>
      <c r="E15" s="61" t="s">
        <v>422</v>
      </c>
      <c r="F15" s="62"/>
      <c r="G15" s="62"/>
      <c r="H15" s="63" t="s">
        <v>432</v>
      </c>
      <c r="I15" s="64" t="s">
        <v>136</v>
      </c>
      <c r="J15" s="65" t="str">
        <f t="shared" si="0"/>
        <v>MISSING PRICE</v>
      </c>
      <c r="K15" s="66">
        <f t="shared" si="1"/>
        <v>0</v>
      </c>
      <c r="L15" s="66">
        <f t="shared" si="4"/>
        <v>0</v>
      </c>
      <c r="M15" s="66">
        <f t="shared" si="4"/>
        <v>0</v>
      </c>
      <c r="N15" s="66">
        <f t="shared" si="4"/>
        <v>0</v>
      </c>
      <c r="O15" s="66">
        <f t="shared" si="4"/>
        <v>0</v>
      </c>
      <c r="P15" s="66">
        <f t="shared" si="4"/>
        <v>0</v>
      </c>
      <c r="Q15" s="66">
        <f t="shared" si="4"/>
        <v>0</v>
      </c>
      <c r="R15" s="66">
        <f t="shared" si="4"/>
        <v>0</v>
      </c>
      <c r="S15" s="66">
        <f t="shared" si="4"/>
        <v>0</v>
      </c>
      <c r="T15" s="67">
        <f t="shared" si="3"/>
        <v>0</v>
      </c>
    </row>
    <row r="16" spans="1:20" ht="79.2" customHeight="1" x14ac:dyDescent="0.55000000000000004">
      <c r="A16" s="68" t="s">
        <v>137</v>
      </c>
      <c r="B16" s="61" t="s">
        <v>433</v>
      </c>
      <c r="C16" s="61" t="s">
        <v>434</v>
      </c>
      <c r="D16" s="61" t="s">
        <v>395</v>
      </c>
      <c r="E16" s="61" t="s">
        <v>435</v>
      </c>
      <c r="F16" s="62"/>
      <c r="G16" s="62"/>
      <c r="H16" s="63" t="s">
        <v>436</v>
      </c>
      <c r="I16" s="64" t="s">
        <v>138</v>
      </c>
      <c r="J16" s="65" t="str">
        <f t="shared" si="0"/>
        <v>MISSING PRICE</v>
      </c>
      <c r="K16" s="66">
        <f t="shared" si="1"/>
        <v>0</v>
      </c>
      <c r="L16" s="66">
        <f t="shared" si="4"/>
        <v>0</v>
      </c>
      <c r="M16" s="66">
        <f t="shared" si="4"/>
        <v>0</v>
      </c>
      <c r="N16" s="66">
        <f t="shared" si="4"/>
        <v>0</v>
      </c>
      <c r="O16" s="66">
        <f t="shared" si="4"/>
        <v>0</v>
      </c>
      <c r="P16" s="66">
        <f t="shared" si="4"/>
        <v>0</v>
      </c>
      <c r="Q16" s="66">
        <f t="shared" si="4"/>
        <v>0</v>
      </c>
      <c r="R16" s="66">
        <f t="shared" si="4"/>
        <v>0</v>
      </c>
      <c r="S16" s="66">
        <f t="shared" si="4"/>
        <v>0</v>
      </c>
      <c r="T16" s="67">
        <f t="shared" si="3"/>
        <v>0</v>
      </c>
    </row>
    <row r="17" spans="1:20" ht="79.2" customHeight="1" x14ac:dyDescent="0.55000000000000004">
      <c r="A17" s="68" t="s">
        <v>139</v>
      </c>
      <c r="B17" s="61" t="s">
        <v>437</v>
      </c>
      <c r="C17" s="61" t="s">
        <v>390</v>
      </c>
      <c r="D17" s="61" t="s">
        <v>395</v>
      </c>
      <c r="E17" s="61" t="s">
        <v>435</v>
      </c>
      <c r="F17" s="62"/>
      <c r="G17" s="62"/>
      <c r="H17" s="63" t="s">
        <v>438</v>
      </c>
      <c r="I17" s="64" t="s">
        <v>140</v>
      </c>
      <c r="J17" s="65" t="str">
        <f t="shared" si="0"/>
        <v>MISSING PRICE</v>
      </c>
      <c r="K17" s="66">
        <f t="shared" si="1"/>
        <v>0</v>
      </c>
      <c r="L17" s="66">
        <f t="shared" si="4"/>
        <v>0</v>
      </c>
      <c r="M17" s="66">
        <f t="shared" si="4"/>
        <v>0</v>
      </c>
      <c r="N17" s="66">
        <f t="shared" si="4"/>
        <v>0</v>
      </c>
      <c r="O17" s="66">
        <f t="shared" si="4"/>
        <v>0</v>
      </c>
      <c r="P17" s="66">
        <f t="shared" si="4"/>
        <v>0</v>
      </c>
      <c r="Q17" s="66">
        <f t="shared" si="4"/>
        <v>0</v>
      </c>
      <c r="R17" s="66">
        <f t="shared" si="4"/>
        <v>0</v>
      </c>
      <c r="S17" s="66">
        <f t="shared" si="4"/>
        <v>0</v>
      </c>
      <c r="T17" s="67">
        <f t="shared" si="3"/>
        <v>0</v>
      </c>
    </row>
    <row r="18" spans="1:20" ht="79.2" customHeight="1" x14ac:dyDescent="0.55000000000000004">
      <c r="A18" s="68" t="s">
        <v>141</v>
      </c>
      <c r="B18" s="61" t="s">
        <v>439</v>
      </c>
      <c r="C18" s="61" t="s">
        <v>440</v>
      </c>
      <c r="D18" s="61" t="s">
        <v>441</v>
      </c>
      <c r="E18" s="61" t="s">
        <v>442</v>
      </c>
      <c r="F18" s="62"/>
      <c r="G18" s="62"/>
      <c r="H18" s="63" t="s">
        <v>443</v>
      </c>
      <c r="I18" s="64" t="s">
        <v>142</v>
      </c>
      <c r="J18" s="65" t="str">
        <f t="shared" si="0"/>
        <v>MISSING PRICE</v>
      </c>
      <c r="K18" s="66">
        <f t="shared" si="1"/>
        <v>0</v>
      </c>
      <c r="L18" s="66">
        <f t="shared" si="4"/>
        <v>0</v>
      </c>
      <c r="M18" s="66">
        <f t="shared" si="4"/>
        <v>0</v>
      </c>
      <c r="N18" s="66">
        <f t="shared" si="4"/>
        <v>0</v>
      </c>
      <c r="O18" s="66">
        <f t="shared" si="4"/>
        <v>0</v>
      </c>
      <c r="P18" s="66">
        <f t="shared" si="4"/>
        <v>0</v>
      </c>
      <c r="Q18" s="66">
        <f t="shared" si="4"/>
        <v>0</v>
      </c>
      <c r="R18" s="66">
        <f t="shared" si="4"/>
        <v>0</v>
      </c>
      <c r="S18" s="66">
        <f t="shared" si="4"/>
        <v>0</v>
      </c>
      <c r="T18" s="67">
        <f t="shared" si="3"/>
        <v>0</v>
      </c>
    </row>
    <row r="19" spans="1:20" ht="79.2" customHeight="1" x14ac:dyDescent="0.55000000000000004">
      <c r="A19" s="68" t="s">
        <v>143</v>
      </c>
      <c r="B19" s="61" t="s">
        <v>444</v>
      </c>
      <c r="C19" s="61" t="s">
        <v>445</v>
      </c>
      <c r="D19" s="61" t="s">
        <v>446</v>
      </c>
      <c r="E19" s="61" t="s">
        <v>447</v>
      </c>
      <c r="F19" s="62"/>
      <c r="G19" s="62"/>
      <c r="H19" s="63" t="s">
        <v>448</v>
      </c>
      <c r="I19" s="64" t="s">
        <v>144</v>
      </c>
      <c r="J19" s="65" t="str">
        <f t="shared" si="0"/>
        <v>MISSING PRICE</v>
      </c>
      <c r="K19" s="66">
        <f t="shared" si="1"/>
        <v>0</v>
      </c>
      <c r="L19" s="66">
        <f t="shared" si="4"/>
        <v>0</v>
      </c>
      <c r="M19" s="66">
        <f t="shared" si="4"/>
        <v>0</v>
      </c>
      <c r="N19" s="66">
        <f t="shared" si="4"/>
        <v>0</v>
      </c>
      <c r="O19" s="66">
        <f t="shared" si="4"/>
        <v>0</v>
      </c>
      <c r="P19" s="66">
        <f t="shared" si="4"/>
        <v>0</v>
      </c>
      <c r="Q19" s="66">
        <f t="shared" si="4"/>
        <v>0</v>
      </c>
      <c r="R19" s="66">
        <f t="shared" si="4"/>
        <v>0</v>
      </c>
      <c r="S19" s="66">
        <f t="shared" si="4"/>
        <v>0</v>
      </c>
      <c r="T19" s="67">
        <f t="shared" si="3"/>
        <v>0</v>
      </c>
    </row>
    <row r="20" spans="1:20" ht="79.2" customHeight="1" x14ac:dyDescent="0.55000000000000004">
      <c r="A20" s="68" t="s">
        <v>145</v>
      </c>
      <c r="B20" s="61" t="s">
        <v>449</v>
      </c>
      <c r="C20" s="61" t="s">
        <v>450</v>
      </c>
      <c r="D20" s="61" t="s">
        <v>451</v>
      </c>
      <c r="E20" s="61" t="s">
        <v>452</v>
      </c>
      <c r="F20" s="62"/>
      <c r="G20" s="62"/>
      <c r="H20" s="63" t="s">
        <v>453</v>
      </c>
      <c r="I20" s="64" t="s">
        <v>146</v>
      </c>
      <c r="J20" s="65" t="str">
        <f t="shared" si="0"/>
        <v>MISSING PRICE</v>
      </c>
      <c r="K20" s="66">
        <f t="shared" si="1"/>
        <v>0</v>
      </c>
      <c r="L20" s="66">
        <f t="shared" si="4"/>
        <v>0</v>
      </c>
      <c r="M20" s="66">
        <f t="shared" si="4"/>
        <v>0</v>
      </c>
      <c r="N20" s="66">
        <f t="shared" si="4"/>
        <v>0</v>
      </c>
      <c r="O20" s="66">
        <f t="shared" si="4"/>
        <v>0</v>
      </c>
      <c r="P20" s="66">
        <f t="shared" si="4"/>
        <v>0</v>
      </c>
      <c r="Q20" s="66">
        <f t="shared" si="4"/>
        <v>0</v>
      </c>
      <c r="R20" s="66">
        <f t="shared" si="4"/>
        <v>0</v>
      </c>
      <c r="S20" s="66">
        <f t="shared" si="4"/>
        <v>0</v>
      </c>
      <c r="T20" s="67">
        <f t="shared" si="3"/>
        <v>0</v>
      </c>
    </row>
    <row r="21" spans="1:20" ht="79.2" customHeight="1" x14ac:dyDescent="0.55000000000000004">
      <c r="A21" s="68" t="s">
        <v>147</v>
      </c>
      <c r="B21" s="61" t="s">
        <v>454</v>
      </c>
      <c r="C21" s="61" t="s">
        <v>455</v>
      </c>
      <c r="D21" s="61" t="s">
        <v>446</v>
      </c>
      <c r="E21" s="61" t="s">
        <v>456</v>
      </c>
      <c r="F21" s="62"/>
      <c r="G21" s="62"/>
      <c r="H21" s="63" t="s">
        <v>457</v>
      </c>
      <c r="I21" s="64" t="s">
        <v>146</v>
      </c>
      <c r="J21" s="69" t="str">
        <f t="shared" si="0"/>
        <v>MISSING PRICE</v>
      </c>
      <c r="K21" s="66">
        <f t="shared" si="1"/>
        <v>0</v>
      </c>
      <c r="L21" s="66">
        <f t="shared" si="4"/>
        <v>0</v>
      </c>
      <c r="M21" s="66">
        <f t="shared" si="4"/>
        <v>0</v>
      </c>
      <c r="N21" s="66">
        <f t="shared" si="4"/>
        <v>0</v>
      </c>
      <c r="O21" s="66">
        <f t="shared" si="4"/>
        <v>0</v>
      </c>
      <c r="P21" s="66">
        <f t="shared" si="4"/>
        <v>0</v>
      </c>
      <c r="Q21" s="66">
        <f t="shared" si="4"/>
        <v>0</v>
      </c>
      <c r="R21" s="66">
        <f t="shared" si="4"/>
        <v>0</v>
      </c>
      <c r="S21" s="66">
        <f t="shared" si="4"/>
        <v>0</v>
      </c>
      <c r="T21" s="67">
        <f t="shared" si="3"/>
        <v>0</v>
      </c>
    </row>
    <row r="22" spans="1:20" ht="79.2" customHeight="1" x14ac:dyDescent="0.55000000000000004">
      <c r="A22" s="68" t="s">
        <v>148</v>
      </c>
      <c r="B22" s="61" t="s">
        <v>458</v>
      </c>
      <c r="C22" s="61" t="s">
        <v>459</v>
      </c>
      <c r="D22" s="61" t="s">
        <v>460</v>
      </c>
      <c r="E22" s="61" t="s">
        <v>461</v>
      </c>
      <c r="F22" s="62"/>
      <c r="G22" s="62"/>
      <c r="H22" s="63" t="s">
        <v>462</v>
      </c>
      <c r="I22" s="64" t="s">
        <v>146</v>
      </c>
      <c r="J22" s="65" t="str">
        <f t="shared" si="0"/>
        <v>MISSING PRICE</v>
      </c>
      <c r="K22" s="66">
        <f t="shared" si="1"/>
        <v>0</v>
      </c>
      <c r="L22" s="66">
        <f t="shared" si="4"/>
        <v>0</v>
      </c>
      <c r="M22" s="66">
        <f t="shared" si="4"/>
        <v>0</v>
      </c>
      <c r="N22" s="66">
        <f t="shared" si="4"/>
        <v>0</v>
      </c>
      <c r="O22" s="66">
        <f t="shared" si="4"/>
        <v>0</v>
      </c>
      <c r="P22" s="66">
        <f t="shared" si="4"/>
        <v>0</v>
      </c>
      <c r="Q22" s="66">
        <f t="shared" si="4"/>
        <v>0</v>
      </c>
      <c r="R22" s="66">
        <f t="shared" si="4"/>
        <v>0</v>
      </c>
      <c r="S22" s="66">
        <f t="shared" si="4"/>
        <v>0</v>
      </c>
      <c r="T22" s="67">
        <f t="shared" si="3"/>
        <v>0</v>
      </c>
    </row>
    <row r="23" spans="1:20" ht="79.2" customHeight="1" x14ac:dyDescent="0.55000000000000004">
      <c r="A23" s="68" t="s">
        <v>149</v>
      </c>
      <c r="B23" s="61" t="s">
        <v>463</v>
      </c>
      <c r="C23" s="61" t="s">
        <v>464</v>
      </c>
      <c r="D23" s="61" t="s">
        <v>465</v>
      </c>
      <c r="E23" s="61" t="s">
        <v>466</v>
      </c>
      <c r="F23" s="62"/>
      <c r="G23" s="62"/>
      <c r="H23" s="63" t="s">
        <v>467</v>
      </c>
      <c r="I23" s="64" t="s">
        <v>150</v>
      </c>
      <c r="J23" s="65" t="str">
        <f t="shared" si="0"/>
        <v>MISSING PRICE</v>
      </c>
      <c r="K23" s="66">
        <f t="shared" si="1"/>
        <v>0</v>
      </c>
      <c r="L23" s="66">
        <f t="shared" ref="L23:S23" si="5">K23</f>
        <v>0</v>
      </c>
      <c r="M23" s="66">
        <f t="shared" si="5"/>
        <v>0</v>
      </c>
      <c r="N23" s="66">
        <f t="shared" si="5"/>
        <v>0</v>
      </c>
      <c r="O23" s="66">
        <f t="shared" si="5"/>
        <v>0</v>
      </c>
      <c r="P23" s="66">
        <f t="shared" si="5"/>
        <v>0</v>
      </c>
      <c r="Q23" s="66">
        <f t="shared" si="5"/>
        <v>0</v>
      </c>
      <c r="R23" s="66">
        <f t="shared" si="5"/>
        <v>0</v>
      </c>
      <c r="S23" s="66">
        <f t="shared" si="5"/>
        <v>0</v>
      </c>
      <c r="T23" s="67">
        <f t="shared" si="3"/>
        <v>0</v>
      </c>
    </row>
    <row r="24" spans="1:20" ht="79.2" customHeight="1" x14ac:dyDescent="0.55000000000000004">
      <c r="A24" s="70" t="s">
        <v>151</v>
      </c>
      <c r="B24" s="71"/>
      <c r="C24" s="71"/>
      <c r="D24" s="71"/>
      <c r="E24" s="71"/>
      <c r="F24" s="71">
        <f>SUBTOTAL(109,F3:F23)</f>
        <v>0</v>
      </c>
      <c r="G24" s="71">
        <f>SUM(G3:G23)</f>
        <v>0</v>
      </c>
      <c r="H24" s="71"/>
      <c r="I24" s="71"/>
      <c r="J24" s="72" t="str">
        <f>IF(COUNTIF(J3:J23,"&lt;&gt;OK")=0,"COMPLETE","REVIEW REQUIRED")</f>
        <v>REVIEW REQUIRED</v>
      </c>
      <c r="K24" s="73">
        <f t="shared" ref="K24:T24" si="6">SUM(K3:K23)</f>
        <v>0</v>
      </c>
      <c r="L24" s="73">
        <f t="shared" si="6"/>
        <v>0</v>
      </c>
      <c r="M24" s="73">
        <f t="shared" si="6"/>
        <v>0</v>
      </c>
      <c r="N24" s="73">
        <f t="shared" si="6"/>
        <v>0</v>
      </c>
      <c r="O24" s="73">
        <f t="shared" si="6"/>
        <v>0</v>
      </c>
      <c r="P24" s="73">
        <f t="shared" si="6"/>
        <v>0</v>
      </c>
      <c r="Q24" s="73">
        <f t="shared" si="6"/>
        <v>0</v>
      </c>
      <c r="R24" s="73">
        <f t="shared" si="6"/>
        <v>0</v>
      </c>
      <c r="S24" s="73">
        <f t="shared" si="6"/>
        <v>0</v>
      </c>
      <c r="T24" s="74">
        <f t="shared" si="6"/>
        <v>0</v>
      </c>
    </row>
    <row r="26" spans="1:20" ht="28.8" customHeight="1" x14ac:dyDescent="0.55000000000000004">
      <c r="A26" s="103" t="s">
        <v>152</v>
      </c>
      <c r="B26" s="103"/>
      <c r="C26" s="103"/>
      <c r="D26" s="103"/>
      <c r="E26" s="103"/>
      <c r="F26" s="103"/>
      <c r="G26" s="103"/>
    </row>
    <row r="27" spans="1:20" ht="28.8" customHeight="1" x14ac:dyDescent="0.55000000000000004">
      <c r="A27" s="103" t="s">
        <v>153</v>
      </c>
      <c r="B27" s="103"/>
      <c r="C27" s="103"/>
      <c r="D27" s="103"/>
      <c r="E27" s="103"/>
      <c r="F27" s="103"/>
      <c r="G27" s="103"/>
    </row>
    <row r="28" spans="1:20" ht="28.8" customHeight="1" x14ac:dyDescent="0.55000000000000004">
      <c r="A28" s="103" t="s">
        <v>154</v>
      </c>
      <c r="B28" s="103"/>
      <c r="C28" s="103"/>
      <c r="D28" s="103"/>
      <c r="E28" s="103"/>
      <c r="F28" s="103"/>
      <c r="G28" s="103"/>
    </row>
    <row r="29" spans="1:20" ht="28.8" customHeight="1" x14ac:dyDescent="0.55000000000000004">
      <c r="A29" s="103" t="s">
        <v>155</v>
      </c>
      <c r="B29" s="103"/>
      <c r="C29" s="103"/>
      <c r="D29" s="103"/>
      <c r="E29" s="103"/>
      <c r="F29" s="103"/>
      <c r="G29" s="103"/>
    </row>
    <row r="30" spans="1:20" ht="28.8" customHeight="1" x14ac:dyDescent="0.55000000000000004">
      <c r="A30" s="103" t="s">
        <v>156</v>
      </c>
      <c r="B30" s="103"/>
      <c r="C30" s="103"/>
      <c r="D30" s="103"/>
      <c r="E30" s="103"/>
      <c r="F30" s="103"/>
      <c r="G30" s="103"/>
    </row>
    <row r="31" spans="1:20" ht="37.200000000000003" customHeight="1" x14ac:dyDescent="0.55000000000000004">
      <c r="A31" s="103" t="s">
        <v>157</v>
      </c>
      <c r="B31" s="103"/>
      <c r="C31" s="103"/>
      <c r="D31" s="103"/>
      <c r="E31" s="103"/>
      <c r="F31" s="103"/>
      <c r="G31" s="103"/>
      <c r="H31" s="15"/>
      <c r="J31" s="15"/>
    </row>
    <row r="32" spans="1:20" ht="79.2" customHeight="1" x14ac:dyDescent="0.55000000000000004">
      <c r="A32" s="15"/>
      <c r="B32" s="15"/>
      <c r="C32" s="15"/>
      <c r="D32" s="15"/>
      <c r="E32" s="15"/>
      <c r="F32" s="15"/>
      <c r="G32" s="15"/>
      <c r="H32" s="15"/>
      <c r="J32" s="15"/>
    </row>
    <row r="33" spans="1:10" ht="79.2" customHeight="1" x14ac:dyDescent="0.55000000000000004">
      <c r="A33" s="15"/>
      <c r="B33" s="15"/>
      <c r="C33" s="15"/>
      <c r="D33" s="15"/>
      <c r="E33" s="15"/>
      <c r="F33" s="15"/>
      <c r="G33" s="15"/>
      <c r="H33" s="15"/>
      <c r="J33" s="15"/>
    </row>
  </sheetData>
  <mergeCells count="7">
    <mergeCell ref="A31:G31"/>
    <mergeCell ref="A1:F1"/>
    <mergeCell ref="A30:G30"/>
    <mergeCell ref="A29:G29"/>
    <mergeCell ref="A27:G27"/>
    <mergeCell ref="A28:G28"/>
    <mergeCell ref="A26:G26"/>
  </mergeCells>
  <dataValidations count="1">
    <dataValidation type="decimal" operator="greaterThanOrEqual" showErrorMessage="1" errorTitle="Invalid entry" error="Enter a permitted value. Use numeric 0 for no charge." sqref="K3:S23 F3:G23" xr:uid="{00000000-0002-0000-0300-000000000000}">
      <formula1>0</formula1>
    </dataValidation>
  </dataValidation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5"/>
  <sheetViews>
    <sheetView showGridLines="0" workbookViewId="0">
      <selection activeCell="G25" sqref="G25"/>
    </sheetView>
  </sheetViews>
  <sheetFormatPr defaultRowHeight="14.4" x14ac:dyDescent="0.55000000000000004"/>
  <cols>
    <col min="1" max="1" width="35" customWidth="1"/>
    <col min="2" max="4" width="18" customWidth="1"/>
    <col min="5" max="5" width="20" customWidth="1"/>
    <col min="6" max="6" width="22" customWidth="1"/>
    <col min="7" max="7" width="35" customWidth="1"/>
    <col min="8" max="8" width="22.83984375" customWidth="1"/>
    <col min="9" max="9" width="26.5234375" customWidth="1"/>
    <col min="10" max="10" width="22" customWidth="1"/>
    <col min="11" max="11" width="29.578125" customWidth="1"/>
    <col min="12" max="13" width="30" customWidth="1"/>
  </cols>
  <sheetData>
    <row r="1" spans="1:13" ht="65.400000000000006" customHeight="1" x14ac:dyDescent="1.1000000000000001">
      <c r="A1" s="104" t="s">
        <v>470</v>
      </c>
      <c r="B1" s="104"/>
      <c r="C1" s="104"/>
      <c r="D1" s="104"/>
      <c r="E1" s="104"/>
      <c r="F1" s="104"/>
    </row>
    <row r="2" spans="1:13" ht="57.6" x14ac:dyDescent="0.55000000000000004">
      <c r="A2" s="52" t="s">
        <v>158</v>
      </c>
      <c r="B2" s="1" t="s">
        <v>159</v>
      </c>
      <c r="C2" s="1" t="s">
        <v>160</v>
      </c>
      <c r="D2" s="1" t="s">
        <v>161</v>
      </c>
      <c r="E2" s="1" t="s">
        <v>162</v>
      </c>
      <c r="F2" s="1" t="s">
        <v>163</v>
      </c>
      <c r="G2" s="1" t="s">
        <v>83</v>
      </c>
      <c r="H2" s="25" t="s">
        <v>164</v>
      </c>
      <c r="I2" s="25" t="s">
        <v>165</v>
      </c>
      <c r="J2" s="25" t="s">
        <v>166</v>
      </c>
      <c r="K2" s="25" t="s">
        <v>167</v>
      </c>
      <c r="L2" s="25" t="s">
        <v>168</v>
      </c>
      <c r="M2" s="25" t="s">
        <v>169</v>
      </c>
    </row>
    <row r="3" spans="1:13" x14ac:dyDescent="0.55000000000000004">
      <c r="A3" s="53" t="s">
        <v>170</v>
      </c>
      <c r="B3" s="14"/>
      <c r="C3" s="14"/>
      <c r="D3" s="3"/>
      <c r="E3" s="3"/>
      <c r="F3" s="3"/>
      <c r="G3" s="14"/>
      <c r="H3" s="42"/>
      <c r="I3" s="42"/>
      <c r="J3" s="43"/>
      <c r="K3" s="27"/>
      <c r="L3" s="43"/>
      <c r="M3" s="43"/>
    </row>
    <row r="4" spans="1:13" x14ac:dyDescent="0.55000000000000004">
      <c r="A4" s="53" t="s">
        <v>171</v>
      </c>
      <c r="B4" s="14"/>
      <c r="C4" s="14"/>
      <c r="D4" s="3"/>
      <c r="E4" s="3"/>
      <c r="F4" s="3"/>
      <c r="G4" s="14"/>
      <c r="H4" s="42"/>
      <c r="I4" s="42"/>
      <c r="J4" s="43"/>
      <c r="K4" s="27"/>
      <c r="L4" s="43"/>
      <c r="M4" s="43"/>
    </row>
    <row r="5" spans="1:13" x14ac:dyDescent="0.55000000000000004">
      <c r="A5" s="53" t="s">
        <v>172</v>
      </c>
      <c r="B5" s="14"/>
      <c r="C5" s="14"/>
      <c r="D5" s="3"/>
      <c r="E5" s="3"/>
      <c r="F5" s="3"/>
      <c r="G5" s="14"/>
      <c r="H5" s="42"/>
      <c r="I5" s="42"/>
      <c r="J5" s="43"/>
      <c r="K5" s="27"/>
      <c r="L5" s="43"/>
      <c r="M5" s="43"/>
    </row>
    <row r="6" spans="1:13" x14ac:dyDescent="0.55000000000000004">
      <c r="A6" s="53" t="s">
        <v>173</v>
      </c>
      <c r="B6" s="14"/>
      <c r="C6" s="14"/>
      <c r="D6" s="3"/>
      <c r="E6" s="3"/>
      <c r="F6" s="3"/>
      <c r="G6" s="14"/>
      <c r="H6" s="42"/>
      <c r="I6" s="42"/>
      <c r="J6" s="43"/>
      <c r="K6" s="27"/>
      <c r="L6" s="43"/>
      <c r="M6" s="43"/>
    </row>
    <row r="7" spans="1:13" x14ac:dyDescent="0.55000000000000004">
      <c r="A7" s="53" t="s">
        <v>174</v>
      </c>
      <c r="B7" s="14"/>
      <c r="C7" s="14"/>
      <c r="D7" s="3"/>
      <c r="E7" s="3"/>
      <c r="F7" s="3"/>
      <c r="G7" s="14"/>
      <c r="H7" s="42"/>
      <c r="I7" s="42"/>
      <c r="J7" s="43"/>
      <c r="K7" s="27"/>
      <c r="L7" s="43"/>
      <c r="M7" s="43"/>
    </row>
    <row r="8" spans="1:13" x14ac:dyDescent="0.55000000000000004">
      <c r="A8" s="53" t="s">
        <v>175</v>
      </c>
      <c r="B8" s="14"/>
      <c r="C8" s="14"/>
      <c r="D8" s="3"/>
      <c r="E8" s="3"/>
      <c r="F8" s="3"/>
      <c r="G8" s="14"/>
      <c r="H8" s="42"/>
      <c r="I8" s="42"/>
      <c r="J8" s="43"/>
      <c r="K8" s="27"/>
      <c r="L8" s="43"/>
      <c r="M8" s="43"/>
    </row>
    <row r="9" spans="1:13" x14ac:dyDescent="0.55000000000000004">
      <c r="A9" s="53" t="s">
        <v>176</v>
      </c>
      <c r="B9" s="14"/>
      <c r="C9" s="14"/>
      <c r="D9" s="3"/>
      <c r="E9" s="3"/>
      <c r="F9" s="3"/>
      <c r="G9" s="14"/>
      <c r="H9" s="42"/>
      <c r="I9" s="42"/>
      <c r="J9" s="43"/>
      <c r="K9" s="27"/>
      <c r="L9" s="43"/>
      <c r="M9" s="43"/>
    </row>
    <row r="10" spans="1:13" x14ac:dyDescent="0.55000000000000004">
      <c r="A10" s="53" t="s">
        <v>177</v>
      </c>
      <c r="B10" s="14"/>
      <c r="C10" s="14"/>
      <c r="D10" s="3"/>
      <c r="E10" s="3"/>
      <c r="F10" s="3"/>
      <c r="G10" s="14"/>
      <c r="H10" s="42"/>
      <c r="I10" s="42"/>
      <c r="J10" s="43"/>
      <c r="K10" s="27"/>
      <c r="L10" s="43"/>
      <c r="M10" s="43"/>
    </row>
    <row r="11" spans="1:13" x14ac:dyDescent="0.55000000000000004">
      <c r="A11" s="53" t="s">
        <v>178</v>
      </c>
      <c r="B11" s="14"/>
      <c r="C11" s="14"/>
      <c r="D11" s="3"/>
      <c r="E11" s="3"/>
      <c r="F11" s="3"/>
      <c r="G11" s="14"/>
      <c r="H11" s="42"/>
      <c r="I11" s="42"/>
      <c r="J11" s="43"/>
      <c r="K11" s="27"/>
      <c r="L11" s="43"/>
      <c r="M11" s="43"/>
    </row>
    <row r="12" spans="1:13" x14ac:dyDescent="0.55000000000000004">
      <c r="A12" s="53" t="s">
        <v>179</v>
      </c>
      <c r="B12" s="14"/>
      <c r="C12" s="14"/>
      <c r="D12" s="3"/>
      <c r="E12" s="3"/>
      <c r="F12" s="3"/>
      <c r="G12" s="14"/>
      <c r="H12" s="42"/>
      <c r="I12" s="42"/>
      <c r="J12" s="43"/>
      <c r="K12" s="27"/>
      <c r="L12" s="43"/>
      <c r="M12" s="43"/>
    </row>
    <row r="13" spans="1:13" x14ac:dyDescent="0.55000000000000004">
      <c r="A13" s="53" t="s">
        <v>180</v>
      </c>
      <c r="B13" s="14"/>
      <c r="C13" s="14"/>
      <c r="D13" s="3"/>
      <c r="E13" s="3"/>
      <c r="F13" s="3"/>
      <c r="G13" s="14"/>
      <c r="H13" s="42"/>
      <c r="I13" s="42"/>
      <c r="J13" s="43"/>
      <c r="K13" s="27"/>
      <c r="L13" s="43"/>
      <c r="M13" s="43"/>
    </row>
    <row r="14" spans="1:13" x14ac:dyDescent="0.55000000000000004">
      <c r="A14" s="53" t="s">
        <v>181</v>
      </c>
      <c r="B14" s="14"/>
      <c r="C14" s="14"/>
      <c r="D14" s="3"/>
      <c r="E14" s="3"/>
      <c r="F14" s="3"/>
      <c r="G14" s="14"/>
      <c r="H14" s="42"/>
      <c r="I14" s="42"/>
      <c r="J14" s="43"/>
      <c r="K14" s="27"/>
      <c r="L14" s="43"/>
      <c r="M14" s="43"/>
    </row>
    <row r="15" spans="1:13" x14ac:dyDescent="0.55000000000000004">
      <c r="A15" s="53" t="s">
        <v>182</v>
      </c>
      <c r="B15" s="14"/>
      <c r="C15" s="14"/>
      <c r="D15" s="3"/>
      <c r="E15" s="3"/>
      <c r="F15" s="3"/>
      <c r="G15" s="14"/>
      <c r="H15" s="42"/>
      <c r="I15" s="42"/>
      <c r="J15" s="43"/>
      <c r="K15" s="27"/>
      <c r="L15" s="43"/>
      <c r="M15" s="43"/>
    </row>
    <row r="16" spans="1:13" x14ac:dyDescent="0.55000000000000004">
      <c r="A16" s="53" t="s">
        <v>183</v>
      </c>
      <c r="B16" s="14"/>
      <c r="C16" s="14"/>
      <c r="D16" s="3"/>
      <c r="E16" s="3"/>
      <c r="F16" s="3"/>
      <c r="G16" s="14"/>
      <c r="H16" s="42"/>
      <c r="I16" s="42"/>
      <c r="J16" s="43"/>
      <c r="K16" s="27"/>
      <c r="L16" s="43"/>
      <c r="M16" s="43"/>
    </row>
    <row r="17" spans="1:13" x14ac:dyDescent="0.55000000000000004">
      <c r="A17" s="53" t="s">
        <v>184</v>
      </c>
      <c r="B17" s="14"/>
      <c r="C17" s="14"/>
      <c r="D17" s="3"/>
      <c r="E17" s="3"/>
      <c r="F17" s="3"/>
      <c r="G17" s="14"/>
      <c r="H17" s="42"/>
      <c r="I17" s="42"/>
      <c r="J17" s="43"/>
      <c r="K17" s="27"/>
      <c r="L17" s="43"/>
      <c r="M17" s="43"/>
    </row>
    <row r="18" spans="1:13" x14ac:dyDescent="0.55000000000000004">
      <c r="A18" s="53" t="s">
        <v>185</v>
      </c>
      <c r="B18" s="14"/>
      <c r="C18" s="14"/>
      <c r="D18" s="3"/>
      <c r="E18" s="3"/>
      <c r="F18" s="3"/>
      <c r="G18" s="14"/>
      <c r="H18" s="42"/>
      <c r="I18" s="42"/>
      <c r="J18" s="43"/>
      <c r="K18" s="27"/>
      <c r="L18" s="43"/>
      <c r="M18" s="43"/>
    </row>
    <row r="19" spans="1:13" x14ac:dyDescent="0.55000000000000004">
      <c r="A19" s="53" t="s">
        <v>186</v>
      </c>
      <c r="B19" s="14"/>
      <c r="C19" s="14"/>
      <c r="D19" s="3"/>
      <c r="E19" s="3"/>
      <c r="F19" s="3"/>
      <c r="G19" s="14"/>
      <c r="H19" s="42"/>
      <c r="I19" s="42"/>
      <c r="J19" s="43"/>
      <c r="K19" s="27"/>
      <c r="L19" s="43"/>
      <c r="M19" s="43"/>
    </row>
    <row r="20" spans="1:13" x14ac:dyDescent="0.55000000000000004">
      <c r="A20" s="81" t="s">
        <v>187</v>
      </c>
      <c r="B20" s="78"/>
      <c r="C20" s="78"/>
      <c r="D20" s="79"/>
      <c r="E20" s="79"/>
      <c r="F20" s="79"/>
      <c r="G20" s="78"/>
      <c r="H20" s="83"/>
      <c r="I20" s="83"/>
      <c r="J20" s="84"/>
      <c r="K20" s="85"/>
      <c r="L20" s="84"/>
      <c r="M20" s="84"/>
    </row>
    <row r="21" spans="1:13" x14ac:dyDescent="0.55000000000000004">
      <c r="A21" s="11" t="s">
        <v>188</v>
      </c>
      <c r="B21" s="12"/>
      <c r="C21" s="12"/>
      <c r="D21" s="13">
        <f>SUM(D3:D20)</f>
        <v>0</v>
      </c>
      <c r="E21" s="13">
        <f>SUM(E3:E20)</f>
        <v>0</v>
      </c>
      <c r="F21" s="13">
        <f>SUM(F3:F20)</f>
        <v>0</v>
      </c>
      <c r="G21" s="12"/>
      <c r="H21" s="20"/>
      <c r="I21" s="20"/>
      <c r="J21" s="20"/>
      <c r="K21" s="20"/>
      <c r="L21" s="20"/>
      <c r="M21" s="20"/>
    </row>
    <row r="23" spans="1:13" x14ac:dyDescent="0.55000000000000004">
      <c r="A23" s="106" t="s">
        <v>189</v>
      </c>
      <c r="B23" s="106"/>
      <c r="C23" s="106"/>
      <c r="D23" s="106"/>
      <c r="E23" s="106"/>
    </row>
    <row r="24" spans="1:13" x14ac:dyDescent="0.55000000000000004">
      <c r="A24" s="107" t="s">
        <v>190</v>
      </c>
      <c r="B24" s="107"/>
      <c r="C24" s="107"/>
      <c r="D24" s="107"/>
      <c r="E24" s="107"/>
    </row>
    <row r="25" spans="1:13" x14ac:dyDescent="0.55000000000000004">
      <c r="A25" s="9" t="s">
        <v>191</v>
      </c>
      <c r="B25" s="20"/>
      <c r="C25" s="20"/>
      <c r="D25" s="20"/>
      <c r="E25" s="20"/>
    </row>
    <row r="26" spans="1:13" x14ac:dyDescent="0.55000000000000004">
      <c r="A26" s="107" t="s">
        <v>192</v>
      </c>
      <c r="B26" s="107"/>
      <c r="C26" s="107"/>
      <c r="D26" s="107"/>
      <c r="E26" s="107"/>
    </row>
    <row r="27" spans="1:13" x14ac:dyDescent="0.55000000000000004">
      <c r="A27" s="107" t="s">
        <v>193</v>
      </c>
      <c r="B27" s="107"/>
      <c r="C27" s="107"/>
      <c r="D27" s="107"/>
      <c r="E27" s="107"/>
    </row>
    <row r="29" spans="1:13" x14ac:dyDescent="0.55000000000000004">
      <c r="A29" s="109" t="s">
        <v>194</v>
      </c>
      <c r="B29" s="109"/>
      <c r="C29" s="109"/>
      <c r="D29" s="109"/>
      <c r="E29" s="109"/>
      <c r="F29" s="109"/>
      <c r="G29" s="109"/>
      <c r="H29" s="109"/>
      <c r="I29" s="109"/>
      <c r="J29" s="109"/>
      <c r="K29" s="109"/>
      <c r="L29" s="109"/>
      <c r="M29" s="109"/>
    </row>
    <row r="30" spans="1:13" x14ac:dyDescent="0.55000000000000004">
      <c r="A30" s="108" t="s">
        <v>195</v>
      </c>
      <c r="B30" s="108"/>
      <c r="C30" s="108"/>
      <c r="D30" s="108"/>
      <c r="E30" s="108"/>
      <c r="F30" s="108"/>
      <c r="G30" s="108"/>
      <c r="H30" s="108"/>
      <c r="I30" s="108"/>
      <c r="J30" s="108"/>
      <c r="K30" s="108"/>
      <c r="L30" s="108"/>
      <c r="M30" s="108"/>
    </row>
    <row r="31" spans="1:13" x14ac:dyDescent="0.55000000000000004">
      <c r="A31" s="108" t="s">
        <v>196</v>
      </c>
      <c r="B31" s="108"/>
      <c r="C31" s="108"/>
      <c r="D31" s="108"/>
      <c r="E31" s="108"/>
      <c r="F31" s="108"/>
      <c r="G31" s="108"/>
      <c r="H31" s="108"/>
      <c r="I31" s="108"/>
      <c r="J31" s="108"/>
      <c r="K31" s="108"/>
      <c r="L31" s="108"/>
      <c r="M31" s="108"/>
    </row>
    <row r="32" spans="1:13" x14ac:dyDescent="0.55000000000000004">
      <c r="A32" s="108" t="s">
        <v>197</v>
      </c>
      <c r="B32" s="108"/>
      <c r="C32" s="108"/>
      <c r="D32" s="108"/>
      <c r="E32" s="108"/>
      <c r="F32" s="108"/>
      <c r="G32" s="108"/>
      <c r="H32" s="108"/>
      <c r="I32" s="108"/>
      <c r="J32" s="108"/>
      <c r="K32" s="108"/>
      <c r="L32" s="108"/>
      <c r="M32" s="108"/>
    </row>
    <row r="34" spans="1:13" x14ac:dyDescent="0.55000000000000004">
      <c r="A34" s="109" t="s">
        <v>198</v>
      </c>
      <c r="B34" s="109"/>
      <c r="C34" s="109"/>
      <c r="D34" s="109"/>
      <c r="E34" s="109"/>
      <c r="F34" s="109"/>
      <c r="G34" s="109"/>
      <c r="H34" s="109"/>
      <c r="I34" s="109"/>
      <c r="J34" s="109"/>
      <c r="K34" s="109"/>
      <c r="L34" s="109"/>
      <c r="M34" s="109"/>
    </row>
    <row r="35" spans="1:13" x14ac:dyDescent="0.55000000000000004">
      <c r="A35" s="108" t="s">
        <v>199</v>
      </c>
      <c r="B35" s="108"/>
      <c r="C35" s="108"/>
      <c r="D35" s="108"/>
      <c r="E35" s="108"/>
      <c r="F35" s="108"/>
      <c r="G35" s="108"/>
      <c r="H35" s="108"/>
      <c r="I35" s="108"/>
      <c r="J35" s="108"/>
      <c r="K35" s="108"/>
      <c r="L35" s="108"/>
      <c r="M35" s="108"/>
    </row>
  </sheetData>
  <mergeCells count="11">
    <mergeCell ref="A35:M35"/>
    <mergeCell ref="A29:M29"/>
    <mergeCell ref="A30:M30"/>
    <mergeCell ref="A31:M31"/>
    <mergeCell ref="A32:M32"/>
    <mergeCell ref="A34:M34"/>
    <mergeCell ref="A23:E23"/>
    <mergeCell ref="A24:E24"/>
    <mergeCell ref="A26:E26"/>
    <mergeCell ref="A27:E27"/>
    <mergeCell ref="A1:F1"/>
  </mergeCells>
  <dataValidations count="2">
    <dataValidation type="list" allowBlank="1" sqref="C3:C20" xr:uid="{00000000-0002-0000-0400-000000000000}">
      <formula1>"Yes - Active/Open,No - Historical Only,Partial"</formula1>
    </dataValidation>
    <dataValidation type="list" sqref="J3:J20" xr:uid="{00000000-0002-0000-0400-000001000000}">
      <formula1>"Per 1,000 Records,Per Document,Per GB,Per Source File,Fixed Band,Other"</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
  <sheetViews>
    <sheetView showGridLines="0" workbookViewId="0">
      <selection activeCell="D28" sqref="D28"/>
    </sheetView>
  </sheetViews>
  <sheetFormatPr defaultRowHeight="14.4" x14ac:dyDescent="0.55000000000000004"/>
  <cols>
    <col min="1" max="1" width="40" customWidth="1"/>
    <col min="2" max="2" width="18" customWidth="1"/>
    <col min="3" max="4" width="20" customWidth="1"/>
    <col min="5" max="5" width="15.578125" customWidth="1"/>
    <col min="6" max="6" width="35" customWidth="1"/>
  </cols>
  <sheetData>
    <row r="1" spans="1:6" ht="66" customHeight="1" x14ac:dyDescent="1.1000000000000001">
      <c r="A1" s="104" t="s">
        <v>470</v>
      </c>
      <c r="B1" s="104"/>
      <c r="C1" s="104"/>
      <c r="D1" s="104"/>
      <c r="E1" s="104"/>
      <c r="F1" s="104"/>
    </row>
    <row r="2" spans="1:6" ht="28.8" x14ac:dyDescent="0.55000000000000004">
      <c r="A2" s="54" t="s">
        <v>200</v>
      </c>
      <c r="B2" s="55" t="s">
        <v>201</v>
      </c>
      <c r="C2" s="55" t="s">
        <v>202</v>
      </c>
      <c r="D2" s="55" t="s">
        <v>203</v>
      </c>
      <c r="E2" s="55" t="s">
        <v>204</v>
      </c>
      <c r="F2" s="56" t="s">
        <v>205</v>
      </c>
    </row>
    <row r="3" spans="1:6" x14ac:dyDescent="0.55000000000000004">
      <c r="A3" s="53" t="s">
        <v>206</v>
      </c>
      <c r="B3" s="3"/>
      <c r="C3" s="14"/>
      <c r="D3" s="14"/>
      <c r="E3" s="14"/>
      <c r="F3" s="80"/>
    </row>
    <row r="4" spans="1:6" x14ac:dyDescent="0.55000000000000004">
      <c r="A4" s="53" t="s">
        <v>207</v>
      </c>
      <c r="B4" s="3"/>
      <c r="C4" s="14"/>
      <c r="D4" s="14"/>
      <c r="E4" s="14"/>
      <c r="F4" s="80"/>
    </row>
    <row r="5" spans="1:6" x14ac:dyDescent="0.55000000000000004">
      <c r="A5" s="53" t="s">
        <v>208</v>
      </c>
      <c r="B5" s="3"/>
      <c r="C5" s="14"/>
      <c r="D5" s="14"/>
      <c r="E5" s="14"/>
      <c r="F5" s="80"/>
    </row>
    <row r="6" spans="1:6" x14ac:dyDescent="0.55000000000000004">
      <c r="A6" s="53" t="s">
        <v>209</v>
      </c>
      <c r="B6" s="3"/>
      <c r="C6" s="14"/>
      <c r="D6" s="14"/>
      <c r="E6" s="14"/>
      <c r="F6" s="80"/>
    </row>
    <row r="7" spans="1:6" x14ac:dyDescent="0.55000000000000004">
      <c r="A7" s="53" t="s">
        <v>210</v>
      </c>
      <c r="B7" s="3"/>
      <c r="C7" s="14"/>
      <c r="D7" s="14"/>
      <c r="E7" s="14"/>
      <c r="F7" s="80"/>
    </row>
    <row r="8" spans="1:6" x14ac:dyDescent="0.55000000000000004">
      <c r="A8" s="53" t="s">
        <v>211</v>
      </c>
      <c r="B8" s="3"/>
      <c r="C8" s="14"/>
      <c r="D8" s="14"/>
      <c r="E8" s="14"/>
      <c r="F8" s="80"/>
    </row>
    <row r="9" spans="1:6" x14ac:dyDescent="0.55000000000000004">
      <c r="A9" s="53" t="s">
        <v>212</v>
      </c>
      <c r="B9" s="3"/>
      <c r="C9" s="14"/>
      <c r="D9" s="14"/>
      <c r="E9" s="14"/>
      <c r="F9" s="80"/>
    </row>
    <row r="10" spans="1:6" x14ac:dyDescent="0.55000000000000004">
      <c r="A10" s="53" t="s">
        <v>213</v>
      </c>
      <c r="B10" s="3"/>
      <c r="C10" s="14"/>
      <c r="D10" s="14"/>
      <c r="E10" s="14"/>
      <c r="F10" s="80"/>
    </row>
    <row r="11" spans="1:6" x14ac:dyDescent="0.55000000000000004">
      <c r="A11" s="53" t="s">
        <v>214</v>
      </c>
      <c r="B11" s="3"/>
      <c r="C11" s="14"/>
      <c r="D11" s="14"/>
      <c r="E11" s="14"/>
      <c r="F11" s="80"/>
    </row>
    <row r="12" spans="1:6" x14ac:dyDescent="0.55000000000000004">
      <c r="A12" s="53" t="s">
        <v>215</v>
      </c>
      <c r="B12" s="3"/>
      <c r="C12" s="14"/>
      <c r="D12" s="14"/>
      <c r="E12" s="14"/>
      <c r="F12" s="80"/>
    </row>
    <row r="13" spans="1:6" x14ac:dyDescent="0.55000000000000004">
      <c r="A13" s="53" t="s">
        <v>216</v>
      </c>
      <c r="B13" s="3"/>
      <c r="C13" s="14"/>
      <c r="D13" s="14"/>
      <c r="E13" s="14"/>
      <c r="F13" s="80"/>
    </row>
    <row r="14" spans="1:6" x14ac:dyDescent="0.55000000000000004">
      <c r="A14" s="53" t="s">
        <v>217</v>
      </c>
      <c r="B14" s="3"/>
      <c r="C14" s="14"/>
      <c r="D14" s="14"/>
      <c r="E14" s="14"/>
      <c r="F14" s="80"/>
    </row>
    <row r="15" spans="1:6" x14ac:dyDescent="0.55000000000000004">
      <c r="A15" s="53" t="s">
        <v>218</v>
      </c>
      <c r="B15" s="3"/>
      <c r="C15" s="14"/>
      <c r="D15" s="14"/>
      <c r="E15" s="14"/>
      <c r="F15" s="80"/>
    </row>
    <row r="16" spans="1:6" x14ac:dyDescent="0.55000000000000004">
      <c r="A16" s="53" t="s">
        <v>219</v>
      </c>
      <c r="B16" s="3"/>
      <c r="C16" s="14"/>
      <c r="D16" s="14"/>
      <c r="E16" s="14"/>
      <c r="F16" s="80"/>
    </row>
    <row r="17" spans="1:6" x14ac:dyDescent="0.55000000000000004">
      <c r="A17" s="81" t="s">
        <v>220</v>
      </c>
      <c r="B17" s="79"/>
      <c r="C17" s="78"/>
      <c r="D17" s="78"/>
      <c r="E17" s="78"/>
      <c r="F17" s="82"/>
    </row>
    <row r="19" spans="1:6" x14ac:dyDescent="0.55000000000000004">
      <c r="A19" s="110" t="s">
        <v>221</v>
      </c>
      <c r="B19" s="111"/>
      <c r="C19" s="111"/>
      <c r="D19" s="111"/>
      <c r="E19" s="111"/>
      <c r="F19" s="112"/>
    </row>
    <row r="20" spans="1:6" x14ac:dyDescent="0.55000000000000004">
      <c r="A20" s="113" t="s">
        <v>222</v>
      </c>
      <c r="B20" s="114"/>
      <c r="C20" s="114"/>
      <c r="D20" s="114"/>
      <c r="E20" s="114"/>
      <c r="F20" s="115"/>
    </row>
    <row r="21" spans="1:6" x14ac:dyDescent="0.55000000000000004">
      <c r="A21" s="113" t="s">
        <v>223</v>
      </c>
      <c r="B21" s="114"/>
      <c r="C21" s="114"/>
      <c r="D21" s="114"/>
      <c r="E21" s="114"/>
      <c r="F21" s="115"/>
    </row>
    <row r="22" spans="1:6" x14ac:dyDescent="0.55000000000000004">
      <c r="A22" s="113" t="s">
        <v>224</v>
      </c>
      <c r="B22" s="114"/>
      <c r="C22" s="114"/>
      <c r="D22" s="114"/>
      <c r="E22" s="114"/>
      <c r="F22" s="115"/>
    </row>
    <row r="23" spans="1:6" x14ac:dyDescent="0.55000000000000004">
      <c r="A23" s="9" t="s">
        <v>225</v>
      </c>
      <c r="B23" s="20"/>
      <c r="C23" s="20"/>
      <c r="D23" s="20"/>
      <c r="E23" s="20"/>
      <c r="F23" s="20"/>
    </row>
  </sheetData>
  <mergeCells count="5">
    <mergeCell ref="A1:F1"/>
    <mergeCell ref="A19:F19"/>
    <mergeCell ref="A20:F20"/>
    <mergeCell ref="A21:F21"/>
    <mergeCell ref="A22:F22"/>
  </mergeCells>
  <dataValidations count="1">
    <dataValidation type="list" allowBlank="1" sqref="E3:E17" xr:uid="{00000000-0002-0000-0500-000000000000}">
      <formula1>"Onsite,Remote,Hybrid"</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8"/>
  <sheetViews>
    <sheetView showGridLines="0" workbookViewId="0">
      <selection activeCell="K21" sqref="K21"/>
    </sheetView>
  </sheetViews>
  <sheetFormatPr defaultRowHeight="14.4" x14ac:dyDescent="0.55000000000000004"/>
  <cols>
    <col min="1" max="2" width="26" customWidth="1"/>
    <col min="3" max="3" width="44" customWidth="1"/>
    <col min="4" max="4" width="28" customWidth="1"/>
  </cols>
  <sheetData>
    <row r="1" spans="1:4" ht="56.4" customHeight="1" x14ac:dyDescent="1.1000000000000001">
      <c r="A1" s="104" t="s">
        <v>470</v>
      </c>
      <c r="B1" s="104"/>
      <c r="C1" s="104"/>
      <c r="D1" s="104"/>
    </row>
    <row r="2" spans="1:4" ht="28.8" x14ac:dyDescent="0.55000000000000004">
      <c r="A2" s="40" t="s">
        <v>226</v>
      </c>
      <c r="B2" s="40" t="s">
        <v>227</v>
      </c>
      <c r="C2" s="40" t="s">
        <v>228</v>
      </c>
      <c r="D2" s="41" t="s">
        <v>229</v>
      </c>
    </row>
    <row r="3" spans="1:4" x14ac:dyDescent="0.55000000000000004">
      <c r="A3" s="20" t="s">
        <v>48</v>
      </c>
      <c r="B3" s="21"/>
      <c r="C3" s="21" t="str">
        <f t="shared" ref="C3:C11" si="0">IF(B3="","",MAX(0,MIN(B3,3%)))</f>
        <v/>
      </c>
      <c r="D3" s="21">
        <v>0.05</v>
      </c>
    </row>
    <row r="4" spans="1:4" x14ac:dyDescent="0.55000000000000004">
      <c r="A4" s="20" t="s">
        <v>49</v>
      </c>
      <c r="B4" s="21"/>
      <c r="C4" s="21" t="str">
        <f t="shared" si="0"/>
        <v/>
      </c>
      <c r="D4" s="21">
        <v>0.05</v>
      </c>
    </row>
    <row r="5" spans="1:4" x14ac:dyDescent="0.55000000000000004">
      <c r="A5" s="20" t="s">
        <v>50</v>
      </c>
      <c r="B5" s="21"/>
      <c r="C5" s="21" t="str">
        <f t="shared" si="0"/>
        <v/>
      </c>
      <c r="D5" s="21">
        <v>0.05</v>
      </c>
    </row>
    <row r="6" spans="1:4" x14ac:dyDescent="0.55000000000000004">
      <c r="A6" s="20" t="s">
        <v>51</v>
      </c>
      <c r="B6" s="21"/>
      <c r="C6" s="21" t="str">
        <f t="shared" si="0"/>
        <v/>
      </c>
      <c r="D6" s="21">
        <v>0.05</v>
      </c>
    </row>
    <row r="7" spans="1:4" x14ac:dyDescent="0.55000000000000004">
      <c r="A7" s="20" t="s">
        <v>52</v>
      </c>
      <c r="B7" s="21"/>
      <c r="C7" s="21" t="str">
        <f t="shared" si="0"/>
        <v/>
      </c>
      <c r="D7" s="21">
        <v>0.05</v>
      </c>
    </row>
    <row r="8" spans="1:4" x14ac:dyDescent="0.55000000000000004">
      <c r="A8" s="20" t="s">
        <v>53</v>
      </c>
      <c r="B8" s="21"/>
      <c r="C8" s="21" t="str">
        <f t="shared" si="0"/>
        <v/>
      </c>
      <c r="D8" s="21">
        <v>0.05</v>
      </c>
    </row>
    <row r="9" spans="1:4" x14ac:dyDescent="0.55000000000000004">
      <c r="A9" s="20" t="s">
        <v>54</v>
      </c>
      <c r="B9" s="21"/>
      <c r="C9" s="21" t="str">
        <f t="shared" si="0"/>
        <v/>
      </c>
      <c r="D9" s="21">
        <v>0.05</v>
      </c>
    </row>
    <row r="10" spans="1:4" x14ac:dyDescent="0.55000000000000004">
      <c r="A10" s="20" t="s">
        <v>55</v>
      </c>
      <c r="B10" s="21"/>
      <c r="C10" s="21" t="str">
        <f t="shared" si="0"/>
        <v/>
      </c>
      <c r="D10" s="21">
        <v>0.05</v>
      </c>
    </row>
    <row r="11" spans="1:4" x14ac:dyDescent="0.55000000000000004">
      <c r="A11" s="20" t="s">
        <v>56</v>
      </c>
      <c r="B11" s="21"/>
      <c r="C11" s="21" t="str">
        <f t="shared" si="0"/>
        <v/>
      </c>
      <c r="D11" s="21">
        <v>0.05</v>
      </c>
    </row>
    <row r="13" spans="1:4" x14ac:dyDescent="0.55000000000000004">
      <c r="A13" s="116" t="s">
        <v>230</v>
      </c>
      <c r="B13" s="117"/>
      <c r="C13" s="117"/>
      <c r="D13" s="118"/>
    </row>
    <row r="14" spans="1:4" x14ac:dyDescent="0.55000000000000004">
      <c r="A14" s="119" t="s">
        <v>231</v>
      </c>
      <c r="B14" s="120"/>
      <c r="C14" s="120"/>
      <c r="D14" s="121"/>
    </row>
    <row r="15" spans="1:4" x14ac:dyDescent="0.55000000000000004">
      <c r="A15" s="20" t="s">
        <v>232</v>
      </c>
      <c r="B15" s="20"/>
      <c r="C15" s="20"/>
      <c r="D15" s="20"/>
    </row>
    <row r="16" spans="1:4" ht="29.4" customHeight="1" x14ac:dyDescent="0.55000000000000004">
      <c r="A16" s="122" t="s">
        <v>468</v>
      </c>
      <c r="B16" s="123"/>
      <c r="C16" s="123"/>
      <c r="D16" s="124"/>
    </row>
    <row r="17" spans="1:4" ht="25.8" customHeight="1" x14ac:dyDescent="0.55000000000000004">
      <c r="A17" s="122" t="s">
        <v>233</v>
      </c>
      <c r="B17" s="123"/>
      <c r="C17" s="123"/>
      <c r="D17" s="124"/>
    </row>
    <row r="18" spans="1:4" ht="28.8" customHeight="1" x14ac:dyDescent="0.55000000000000004">
      <c r="A18" s="122" t="s">
        <v>469</v>
      </c>
      <c r="B18" s="123"/>
      <c r="C18" s="123"/>
      <c r="D18" s="124"/>
    </row>
  </sheetData>
  <mergeCells count="6">
    <mergeCell ref="A18:D18"/>
    <mergeCell ref="A1:D1"/>
    <mergeCell ref="A13:D13"/>
    <mergeCell ref="A14:D14"/>
    <mergeCell ref="A16:D16"/>
    <mergeCell ref="A17:D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06"/>
  <sheetViews>
    <sheetView showGridLines="0" topLeftCell="A6" workbookViewId="0">
      <selection activeCell="J36" sqref="J36"/>
    </sheetView>
  </sheetViews>
  <sheetFormatPr defaultRowHeight="14.4" x14ac:dyDescent="0.55000000000000004"/>
  <cols>
    <col min="1" max="1" width="14" customWidth="1"/>
    <col min="2" max="2" width="16" customWidth="1"/>
    <col min="3" max="3" width="42" customWidth="1"/>
    <col min="4" max="4" width="24" customWidth="1"/>
    <col min="5" max="5" width="25" customWidth="1"/>
    <col min="6" max="6" width="18" customWidth="1"/>
    <col min="7" max="7" width="17.05078125" customWidth="1"/>
    <col min="8" max="8" width="18" customWidth="1"/>
    <col min="9" max="9" width="34" customWidth="1"/>
    <col min="10" max="10" width="28" customWidth="1"/>
    <col min="11" max="12" width="34" customWidth="1"/>
    <col min="13" max="13" width="22.20703125" customWidth="1"/>
    <col min="14" max="14" width="34" customWidth="1"/>
  </cols>
  <sheetData>
    <row r="1" spans="1:14" ht="60.6" customHeight="1" x14ac:dyDescent="1.1000000000000001">
      <c r="A1" s="104" t="s">
        <v>470</v>
      </c>
      <c r="B1" s="104"/>
      <c r="C1" s="104"/>
      <c r="D1" s="104"/>
      <c r="E1" s="104"/>
      <c r="F1" s="104"/>
    </row>
    <row r="2" spans="1:14" ht="30" customHeight="1" x14ac:dyDescent="0.55000000000000004">
      <c r="A2" s="125" t="s">
        <v>234</v>
      </c>
      <c r="B2" s="125"/>
      <c r="C2" s="125"/>
      <c r="D2" s="125"/>
      <c r="E2" s="125"/>
      <c r="F2" s="125"/>
      <c r="G2" s="125"/>
      <c r="H2" s="125"/>
      <c r="I2" s="125"/>
      <c r="J2" s="125"/>
      <c r="K2" s="125"/>
      <c r="L2" s="125"/>
      <c r="M2" s="125"/>
      <c r="N2" s="125"/>
    </row>
    <row r="3" spans="1:14" ht="38.049999999999997" customHeight="1" x14ac:dyDescent="0.55000000000000004">
      <c r="A3" s="126" t="s">
        <v>235</v>
      </c>
      <c r="B3" s="126"/>
      <c r="C3" s="126"/>
      <c r="D3" s="126"/>
      <c r="E3" s="126"/>
      <c r="F3" s="126"/>
      <c r="G3" s="126"/>
      <c r="H3" s="126"/>
      <c r="I3" s="126"/>
      <c r="J3" s="126"/>
      <c r="K3" s="126"/>
      <c r="L3" s="126"/>
      <c r="M3" s="126"/>
      <c r="N3" s="126"/>
    </row>
    <row r="4" spans="1:14" ht="38.049999999999997" customHeight="1" x14ac:dyDescent="0.55000000000000004">
      <c r="A4" s="126" t="s">
        <v>236</v>
      </c>
      <c r="B4" s="126"/>
      <c r="C4" s="126"/>
      <c r="D4" s="126"/>
      <c r="E4" s="126"/>
      <c r="F4" s="126"/>
      <c r="G4" s="126"/>
      <c r="H4" s="126"/>
      <c r="I4" s="126"/>
      <c r="J4" s="126"/>
      <c r="K4" s="126"/>
      <c r="L4" s="126"/>
      <c r="M4" s="126"/>
      <c r="N4" s="126"/>
    </row>
    <row r="6" spans="1:14" ht="34" customHeight="1" x14ac:dyDescent="0.55000000000000004">
      <c r="A6" s="25" t="s">
        <v>237</v>
      </c>
      <c r="B6" s="25" t="s">
        <v>238</v>
      </c>
      <c r="C6" s="25" t="s">
        <v>239</v>
      </c>
      <c r="D6" s="25" t="s">
        <v>240</v>
      </c>
      <c r="E6" s="25" t="s">
        <v>241</v>
      </c>
      <c r="F6" s="25" t="s">
        <v>242</v>
      </c>
      <c r="G6" s="25" t="s">
        <v>243</v>
      </c>
      <c r="H6" s="25" t="s">
        <v>244</v>
      </c>
      <c r="I6" s="25" t="s">
        <v>245</v>
      </c>
      <c r="J6" s="25" t="s">
        <v>246</v>
      </c>
      <c r="K6" s="25" t="s">
        <v>247</v>
      </c>
      <c r="L6" s="25" t="s">
        <v>248</v>
      </c>
      <c r="M6" s="25" t="s">
        <v>249</v>
      </c>
      <c r="N6" s="25" t="s">
        <v>250</v>
      </c>
    </row>
    <row r="7" spans="1:14" x14ac:dyDescent="0.55000000000000004">
      <c r="A7" s="14" t="s">
        <v>251</v>
      </c>
      <c r="B7" s="14"/>
      <c r="C7" s="14"/>
      <c r="D7" s="14"/>
      <c r="E7" s="14"/>
      <c r="F7" s="14"/>
      <c r="G7" s="3"/>
      <c r="H7" s="14"/>
      <c r="I7" s="14"/>
      <c r="J7" s="14"/>
      <c r="K7" s="14"/>
      <c r="L7" s="14"/>
      <c r="M7" s="14"/>
      <c r="N7" s="14"/>
    </row>
    <row r="8" spans="1:14" x14ac:dyDescent="0.55000000000000004">
      <c r="A8" s="14" t="s">
        <v>252</v>
      </c>
      <c r="B8" s="14"/>
      <c r="C8" s="14"/>
      <c r="D8" s="14"/>
      <c r="E8" s="14"/>
      <c r="F8" s="14"/>
      <c r="G8" s="3"/>
      <c r="H8" s="14"/>
      <c r="I8" s="14"/>
      <c r="J8" s="14"/>
      <c r="K8" s="14"/>
      <c r="L8" s="14"/>
      <c r="M8" s="14"/>
      <c r="N8" s="14"/>
    </row>
    <row r="9" spans="1:14" x14ac:dyDescent="0.55000000000000004">
      <c r="A9" s="14" t="s">
        <v>253</v>
      </c>
      <c r="B9" s="14"/>
      <c r="C9" s="14"/>
      <c r="D9" s="14"/>
      <c r="E9" s="14"/>
      <c r="F9" s="14"/>
      <c r="G9" s="3"/>
      <c r="H9" s="14"/>
      <c r="I9" s="14"/>
      <c r="J9" s="14"/>
      <c r="K9" s="14"/>
      <c r="L9" s="14"/>
      <c r="M9" s="14"/>
      <c r="N9" s="14"/>
    </row>
    <row r="10" spans="1:14" x14ac:dyDescent="0.55000000000000004">
      <c r="A10" s="14" t="s">
        <v>254</v>
      </c>
      <c r="B10" s="14"/>
      <c r="C10" s="14"/>
      <c r="D10" s="14"/>
      <c r="E10" s="14"/>
      <c r="F10" s="14"/>
      <c r="G10" s="3"/>
      <c r="H10" s="14"/>
      <c r="I10" s="14"/>
      <c r="J10" s="14"/>
      <c r="K10" s="14"/>
      <c r="L10" s="14"/>
      <c r="M10" s="14"/>
      <c r="N10" s="14"/>
    </row>
    <row r="11" spans="1:14" x14ac:dyDescent="0.55000000000000004">
      <c r="A11" s="14" t="s">
        <v>255</v>
      </c>
      <c r="B11" s="14"/>
      <c r="C11" s="14"/>
      <c r="D11" s="14"/>
      <c r="E11" s="14"/>
      <c r="F11" s="14"/>
      <c r="G11" s="3"/>
      <c r="H11" s="14"/>
      <c r="I11" s="14"/>
      <c r="J11" s="14"/>
      <c r="K11" s="14"/>
      <c r="L11" s="14"/>
      <c r="M11" s="14"/>
      <c r="N11" s="14"/>
    </row>
    <row r="12" spans="1:14" x14ac:dyDescent="0.55000000000000004">
      <c r="A12" s="14" t="s">
        <v>256</v>
      </c>
      <c r="B12" s="14"/>
      <c r="C12" s="14"/>
      <c r="D12" s="14"/>
      <c r="E12" s="14"/>
      <c r="F12" s="14"/>
      <c r="G12" s="3"/>
      <c r="H12" s="14"/>
      <c r="I12" s="14"/>
      <c r="J12" s="14"/>
      <c r="K12" s="14"/>
      <c r="L12" s="14"/>
      <c r="M12" s="14"/>
      <c r="N12" s="14"/>
    </row>
    <row r="13" spans="1:14" x14ac:dyDescent="0.55000000000000004">
      <c r="A13" s="14" t="s">
        <v>257</v>
      </c>
      <c r="B13" s="14"/>
      <c r="C13" s="14"/>
      <c r="D13" s="14"/>
      <c r="E13" s="14"/>
      <c r="F13" s="14"/>
      <c r="G13" s="3"/>
      <c r="H13" s="14"/>
      <c r="I13" s="14"/>
      <c r="J13" s="14"/>
      <c r="K13" s="14"/>
      <c r="L13" s="14"/>
      <c r="M13" s="14"/>
      <c r="N13" s="14"/>
    </row>
    <row r="14" spans="1:14" x14ac:dyDescent="0.55000000000000004">
      <c r="A14" s="14" t="s">
        <v>258</v>
      </c>
      <c r="B14" s="14"/>
      <c r="C14" s="14"/>
      <c r="D14" s="14"/>
      <c r="E14" s="14"/>
      <c r="F14" s="14"/>
      <c r="G14" s="3"/>
      <c r="H14" s="14"/>
      <c r="I14" s="14"/>
      <c r="J14" s="14"/>
      <c r="K14" s="14"/>
      <c r="L14" s="14"/>
      <c r="M14" s="14"/>
      <c r="N14" s="14"/>
    </row>
    <row r="15" spans="1:14" x14ac:dyDescent="0.55000000000000004">
      <c r="A15" s="14" t="s">
        <v>259</v>
      </c>
      <c r="B15" s="14"/>
      <c r="C15" s="14"/>
      <c r="D15" s="14"/>
      <c r="E15" s="14"/>
      <c r="F15" s="14"/>
      <c r="G15" s="3"/>
      <c r="H15" s="14"/>
      <c r="I15" s="14"/>
      <c r="J15" s="14"/>
      <c r="K15" s="14"/>
      <c r="L15" s="14"/>
      <c r="M15" s="14"/>
      <c r="N15" s="14"/>
    </row>
    <row r="16" spans="1:14" x14ac:dyDescent="0.55000000000000004">
      <c r="A16" s="14" t="s">
        <v>260</v>
      </c>
      <c r="B16" s="14"/>
      <c r="C16" s="14"/>
      <c r="D16" s="14"/>
      <c r="E16" s="14"/>
      <c r="F16" s="14"/>
      <c r="G16" s="3"/>
      <c r="H16" s="14"/>
      <c r="I16" s="14"/>
      <c r="J16" s="14"/>
      <c r="K16" s="14"/>
      <c r="L16" s="14"/>
      <c r="M16" s="14"/>
      <c r="N16" s="14"/>
    </row>
    <row r="17" spans="1:14" x14ac:dyDescent="0.55000000000000004">
      <c r="A17" s="14" t="s">
        <v>261</v>
      </c>
      <c r="B17" s="14"/>
      <c r="C17" s="14"/>
      <c r="D17" s="14"/>
      <c r="E17" s="14"/>
      <c r="F17" s="14"/>
      <c r="G17" s="3"/>
      <c r="H17" s="14"/>
      <c r="I17" s="14"/>
      <c r="J17" s="14"/>
      <c r="K17" s="14"/>
      <c r="L17" s="14"/>
      <c r="M17" s="14"/>
      <c r="N17" s="14"/>
    </row>
    <row r="18" spans="1:14" x14ac:dyDescent="0.55000000000000004">
      <c r="A18" s="14" t="s">
        <v>262</v>
      </c>
      <c r="B18" s="14"/>
      <c r="C18" s="14"/>
      <c r="D18" s="14"/>
      <c r="E18" s="14"/>
      <c r="F18" s="14"/>
      <c r="G18" s="3"/>
      <c r="H18" s="14"/>
      <c r="I18" s="14"/>
      <c r="J18" s="14"/>
      <c r="K18" s="14"/>
      <c r="L18" s="14"/>
      <c r="M18" s="14"/>
      <c r="N18" s="14"/>
    </row>
    <row r="19" spans="1:14" x14ac:dyDescent="0.55000000000000004">
      <c r="A19" s="14" t="s">
        <v>263</v>
      </c>
      <c r="B19" s="14"/>
      <c r="C19" s="14"/>
      <c r="D19" s="14"/>
      <c r="E19" s="14"/>
      <c r="F19" s="14"/>
      <c r="G19" s="3"/>
      <c r="H19" s="14"/>
      <c r="I19" s="14"/>
      <c r="J19" s="14"/>
      <c r="K19" s="14"/>
      <c r="L19" s="14"/>
      <c r="M19" s="14"/>
      <c r="N19" s="14"/>
    </row>
    <row r="20" spans="1:14" x14ac:dyDescent="0.55000000000000004">
      <c r="A20" s="14" t="s">
        <v>264</v>
      </c>
      <c r="B20" s="14"/>
      <c r="C20" s="14"/>
      <c r="D20" s="14"/>
      <c r="E20" s="14"/>
      <c r="F20" s="14"/>
      <c r="G20" s="3"/>
      <c r="H20" s="14"/>
      <c r="I20" s="14"/>
      <c r="J20" s="14"/>
      <c r="K20" s="14"/>
      <c r="L20" s="14"/>
      <c r="M20" s="14"/>
      <c r="N20" s="14"/>
    </row>
    <row r="21" spans="1:14" x14ac:dyDescent="0.55000000000000004">
      <c r="A21" s="14" t="s">
        <v>265</v>
      </c>
      <c r="B21" s="14"/>
      <c r="C21" s="14"/>
      <c r="D21" s="14"/>
      <c r="E21" s="14"/>
      <c r="F21" s="14"/>
      <c r="G21" s="3"/>
      <c r="H21" s="14"/>
      <c r="I21" s="14"/>
      <c r="J21" s="14"/>
      <c r="K21" s="14"/>
      <c r="L21" s="14"/>
      <c r="M21" s="14"/>
      <c r="N21" s="14"/>
    </row>
    <row r="22" spans="1:14" x14ac:dyDescent="0.55000000000000004">
      <c r="A22" s="14" t="s">
        <v>266</v>
      </c>
      <c r="B22" s="14"/>
      <c r="C22" s="14"/>
      <c r="D22" s="14"/>
      <c r="E22" s="14"/>
      <c r="F22" s="14"/>
      <c r="G22" s="3"/>
      <c r="H22" s="14"/>
      <c r="I22" s="14"/>
      <c r="J22" s="14"/>
      <c r="K22" s="14"/>
      <c r="L22" s="14"/>
      <c r="M22" s="14"/>
      <c r="N22" s="14"/>
    </row>
    <row r="23" spans="1:14" x14ac:dyDescent="0.55000000000000004">
      <c r="A23" s="14" t="s">
        <v>267</v>
      </c>
      <c r="B23" s="14"/>
      <c r="C23" s="14"/>
      <c r="D23" s="14"/>
      <c r="E23" s="14"/>
      <c r="F23" s="14"/>
      <c r="G23" s="3"/>
      <c r="H23" s="14"/>
      <c r="I23" s="14"/>
      <c r="J23" s="14"/>
      <c r="K23" s="14"/>
      <c r="L23" s="14"/>
      <c r="M23" s="14"/>
      <c r="N23" s="14"/>
    </row>
    <row r="24" spans="1:14" x14ac:dyDescent="0.55000000000000004">
      <c r="A24" s="14" t="s">
        <v>268</v>
      </c>
      <c r="B24" s="14"/>
      <c r="C24" s="14"/>
      <c r="D24" s="14"/>
      <c r="E24" s="14"/>
      <c r="F24" s="14"/>
      <c r="G24" s="3"/>
      <c r="H24" s="14"/>
      <c r="I24" s="14"/>
      <c r="J24" s="14"/>
      <c r="K24" s="14"/>
      <c r="L24" s="14"/>
      <c r="M24" s="14"/>
      <c r="N24" s="14"/>
    </row>
    <row r="25" spans="1:14" x14ac:dyDescent="0.55000000000000004">
      <c r="A25" s="14" t="s">
        <v>269</v>
      </c>
      <c r="B25" s="14"/>
      <c r="C25" s="14"/>
      <c r="D25" s="14"/>
      <c r="E25" s="14"/>
      <c r="F25" s="14"/>
      <c r="G25" s="3"/>
      <c r="H25" s="14"/>
      <c r="I25" s="14"/>
      <c r="J25" s="14"/>
      <c r="K25" s="14"/>
      <c r="L25" s="14"/>
      <c r="M25" s="14"/>
      <c r="N25" s="14"/>
    </row>
    <row r="26" spans="1:14" x14ac:dyDescent="0.55000000000000004">
      <c r="A26" s="14" t="s">
        <v>270</v>
      </c>
      <c r="B26" s="14"/>
      <c r="C26" s="14"/>
      <c r="D26" s="14"/>
      <c r="E26" s="14"/>
      <c r="F26" s="14"/>
      <c r="G26" s="3"/>
      <c r="H26" s="14"/>
      <c r="I26" s="14"/>
      <c r="J26" s="14"/>
      <c r="K26" s="14"/>
      <c r="L26" s="14"/>
      <c r="M26" s="14"/>
      <c r="N26" s="14"/>
    </row>
    <row r="27" spans="1:14" x14ac:dyDescent="0.55000000000000004">
      <c r="A27" s="14" t="s">
        <v>271</v>
      </c>
      <c r="B27" s="14"/>
      <c r="C27" s="14"/>
      <c r="D27" s="14"/>
      <c r="E27" s="14"/>
      <c r="F27" s="14"/>
      <c r="G27" s="3"/>
      <c r="H27" s="14"/>
      <c r="I27" s="14"/>
      <c r="J27" s="14"/>
      <c r="K27" s="14"/>
      <c r="L27" s="14"/>
      <c r="M27" s="14"/>
      <c r="N27" s="14"/>
    </row>
    <row r="28" spans="1:14" x14ac:dyDescent="0.55000000000000004">
      <c r="A28" s="14" t="s">
        <v>272</v>
      </c>
      <c r="B28" s="14"/>
      <c r="C28" s="14"/>
      <c r="D28" s="14"/>
      <c r="E28" s="14"/>
      <c r="F28" s="14"/>
      <c r="G28" s="3"/>
      <c r="H28" s="14"/>
      <c r="I28" s="14"/>
      <c r="J28" s="14"/>
      <c r="K28" s="14"/>
      <c r="L28" s="14"/>
      <c r="M28" s="14"/>
      <c r="N28" s="14"/>
    </row>
    <row r="29" spans="1:14" x14ac:dyDescent="0.55000000000000004">
      <c r="A29" s="14" t="s">
        <v>273</v>
      </c>
      <c r="B29" s="14"/>
      <c r="C29" s="14"/>
      <c r="D29" s="14"/>
      <c r="E29" s="14"/>
      <c r="F29" s="14"/>
      <c r="G29" s="3"/>
      <c r="H29" s="14"/>
      <c r="I29" s="14"/>
      <c r="J29" s="14"/>
      <c r="K29" s="14"/>
      <c r="L29" s="14"/>
      <c r="M29" s="14"/>
      <c r="N29" s="14"/>
    </row>
    <row r="30" spans="1:14" x14ac:dyDescent="0.55000000000000004">
      <c r="A30" s="14" t="s">
        <v>274</v>
      </c>
      <c r="B30" s="14"/>
      <c r="C30" s="14"/>
      <c r="D30" s="14"/>
      <c r="E30" s="14"/>
      <c r="F30" s="14"/>
      <c r="G30" s="3"/>
      <c r="H30" s="14"/>
      <c r="I30" s="14"/>
      <c r="J30" s="14"/>
      <c r="K30" s="14"/>
      <c r="L30" s="14"/>
      <c r="M30" s="14"/>
      <c r="N30" s="14"/>
    </row>
    <row r="31" spans="1:14" x14ac:dyDescent="0.55000000000000004">
      <c r="A31" s="14" t="s">
        <v>275</v>
      </c>
      <c r="B31" s="14"/>
      <c r="C31" s="14"/>
      <c r="D31" s="14"/>
      <c r="E31" s="14"/>
      <c r="F31" s="14"/>
      <c r="G31" s="3"/>
      <c r="H31" s="14"/>
      <c r="I31" s="14"/>
      <c r="J31" s="14"/>
      <c r="K31" s="14"/>
      <c r="L31" s="14"/>
      <c r="M31" s="14"/>
      <c r="N31" s="14"/>
    </row>
    <row r="32" spans="1:14" x14ac:dyDescent="0.55000000000000004">
      <c r="A32" s="14" t="s">
        <v>276</v>
      </c>
      <c r="B32" s="14"/>
      <c r="C32" s="14"/>
      <c r="D32" s="14"/>
      <c r="E32" s="14"/>
      <c r="F32" s="14"/>
      <c r="G32" s="3"/>
      <c r="H32" s="14"/>
      <c r="I32" s="14"/>
      <c r="J32" s="14"/>
      <c r="K32" s="14"/>
      <c r="L32" s="14"/>
      <c r="M32" s="14"/>
      <c r="N32" s="14"/>
    </row>
    <row r="33" spans="1:14" x14ac:dyDescent="0.55000000000000004">
      <c r="A33" s="14" t="s">
        <v>277</v>
      </c>
      <c r="B33" s="14"/>
      <c r="C33" s="14"/>
      <c r="D33" s="14"/>
      <c r="E33" s="14"/>
      <c r="F33" s="14"/>
      <c r="G33" s="3"/>
      <c r="H33" s="14"/>
      <c r="I33" s="14"/>
      <c r="J33" s="14"/>
      <c r="K33" s="14"/>
      <c r="L33" s="14"/>
      <c r="M33" s="14"/>
      <c r="N33" s="14"/>
    </row>
    <row r="34" spans="1:14" x14ac:dyDescent="0.55000000000000004">
      <c r="A34" s="14" t="s">
        <v>278</v>
      </c>
      <c r="B34" s="14"/>
      <c r="C34" s="14"/>
      <c r="D34" s="14"/>
      <c r="E34" s="14"/>
      <c r="F34" s="14"/>
      <c r="G34" s="3"/>
      <c r="H34" s="14"/>
      <c r="I34" s="14"/>
      <c r="J34" s="14"/>
      <c r="K34" s="14"/>
      <c r="L34" s="14"/>
      <c r="M34" s="14"/>
      <c r="N34" s="14"/>
    </row>
    <row r="35" spans="1:14" x14ac:dyDescent="0.55000000000000004">
      <c r="A35" s="14" t="s">
        <v>279</v>
      </c>
      <c r="B35" s="14"/>
      <c r="C35" s="14"/>
      <c r="D35" s="14"/>
      <c r="E35" s="14"/>
      <c r="F35" s="14"/>
      <c r="G35" s="3"/>
      <c r="H35" s="14"/>
      <c r="I35" s="14"/>
      <c r="J35" s="14"/>
      <c r="K35" s="14"/>
      <c r="L35" s="14"/>
      <c r="M35" s="14"/>
      <c r="N35" s="14"/>
    </row>
    <row r="36" spans="1:14" x14ac:dyDescent="0.55000000000000004">
      <c r="A36" s="14" t="s">
        <v>280</v>
      </c>
      <c r="B36" s="14"/>
      <c r="C36" s="14"/>
      <c r="D36" s="14"/>
      <c r="E36" s="14"/>
      <c r="F36" s="14"/>
      <c r="G36" s="3"/>
      <c r="H36" s="14"/>
      <c r="I36" s="14"/>
      <c r="J36" s="14"/>
      <c r="K36" s="14"/>
      <c r="L36" s="14"/>
      <c r="M36" s="14"/>
      <c r="N36" s="14"/>
    </row>
    <row r="37" spans="1:14" x14ac:dyDescent="0.55000000000000004">
      <c r="A37" s="14" t="s">
        <v>281</v>
      </c>
      <c r="B37" s="14"/>
      <c r="C37" s="14"/>
      <c r="D37" s="14"/>
      <c r="E37" s="14"/>
      <c r="F37" s="14"/>
      <c r="G37" s="3"/>
      <c r="H37" s="14"/>
      <c r="I37" s="14"/>
      <c r="J37" s="14"/>
      <c r="K37" s="14"/>
      <c r="L37" s="14"/>
      <c r="M37" s="14"/>
      <c r="N37" s="14"/>
    </row>
    <row r="38" spans="1:14" x14ac:dyDescent="0.55000000000000004">
      <c r="A38" s="14" t="s">
        <v>282</v>
      </c>
      <c r="B38" s="14"/>
      <c r="C38" s="14"/>
      <c r="D38" s="14"/>
      <c r="E38" s="14"/>
      <c r="F38" s="14"/>
      <c r="G38" s="3"/>
      <c r="H38" s="14"/>
      <c r="I38" s="14"/>
      <c r="J38" s="14"/>
      <c r="K38" s="14"/>
      <c r="L38" s="14"/>
      <c r="M38" s="14"/>
      <c r="N38" s="14"/>
    </row>
    <row r="39" spans="1:14" x14ac:dyDescent="0.55000000000000004">
      <c r="A39" s="14" t="s">
        <v>283</v>
      </c>
      <c r="B39" s="14"/>
      <c r="C39" s="14"/>
      <c r="D39" s="14"/>
      <c r="E39" s="14"/>
      <c r="F39" s="14"/>
      <c r="G39" s="3"/>
      <c r="H39" s="14"/>
      <c r="I39" s="14"/>
      <c r="J39" s="14"/>
      <c r="K39" s="14"/>
      <c r="L39" s="14"/>
      <c r="M39" s="14"/>
      <c r="N39" s="14"/>
    </row>
    <row r="40" spans="1:14" x14ac:dyDescent="0.55000000000000004">
      <c r="A40" s="14" t="s">
        <v>284</v>
      </c>
      <c r="B40" s="14"/>
      <c r="C40" s="14"/>
      <c r="D40" s="14"/>
      <c r="E40" s="14"/>
      <c r="F40" s="14"/>
      <c r="G40" s="3"/>
      <c r="H40" s="14"/>
      <c r="I40" s="14"/>
      <c r="J40" s="14"/>
      <c r="K40" s="14"/>
      <c r="L40" s="14"/>
      <c r="M40" s="14"/>
      <c r="N40" s="14"/>
    </row>
    <row r="41" spans="1:14" x14ac:dyDescent="0.55000000000000004">
      <c r="A41" s="14" t="s">
        <v>285</v>
      </c>
      <c r="B41" s="14"/>
      <c r="C41" s="14"/>
      <c r="D41" s="14"/>
      <c r="E41" s="14"/>
      <c r="F41" s="14"/>
      <c r="G41" s="3"/>
      <c r="H41" s="14"/>
      <c r="I41" s="14"/>
      <c r="J41" s="14"/>
      <c r="K41" s="14"/>
      <c r="L41" s="14"/>
      <c r="M41" s="14"/>
      <c r="N41" s="14"/>
    </row>
    <row r="42" spans="1:14" x14ac:dyDescent="0.55000000000000004">
      <c r="A42" s="14" t="s">
        <v>286</v>
      </c>
      <c r="B42" s="14"/>
      <c r="C42" s="14"/>
      <c r="D42" s="14"/>
      <c r="E42" s="14"/>
      <c r="F42" s="14"/>
      <c r="G42" s="3"/>
      <c r="H42" s="14"/>
      <c r="I42" s="14"/>
      <c r="J42" s="14"/>
      <c r="K42" s="14"/>
      <c r="L42" s="14"/>
      <c r="M42" s="14"/>
      <c r="N42" s="14"/>
    </row>
    <row r="43" spans="1:14" x14ac:dyDescent="0.55000000000000004">
      <c r="A43" s="14" t="s">
        <v>287</v>
      </c>
      <c r="B43" s="14"/>
      <c r="C43" s="14"/>
      <c r="D43" s="14"/>
      <c r="E43" s="14"/>
      <c r="F43" s="14"/>
      <c r="G43" s="3"/>
      <c r="H43" s="14"/>
      <c r="I43" s="14"/>
      <c r="J43" s="14"/>
      <c r="K43" s="14"/>
      <c r="L43" s="14"/>
      <c r="M43" s="14"/>
      <c r="N43" s="14"/>
    </row>
    <row r="44" spans="1:14" x14ac:dyDescent="0.55000000000000004">
      <c r="A44" s="14" t="s">
        <v>288</v>
      </c>
      <c r="B44" s="14"/>
      <c r="C44" s="14"/>
      <c r="D44" s="14"/>
      <c r="E44" s="14"/>
      <c r="F44" s="14"/>
      <c r="G44" s="3"/>
      <c r="H44" s="14"/>
      <c r="I44" s="14"/>
      <c r="J44" s="14"/>
      <c r="K44" s="14"/>
      <c r="L44" s="14"/>
      <c r="M44" s="14"/>
      <c r="N44" s="14"/>
    </row>
    <row r="45" spans="1:14" x14ac:dyDescent="0.55000000000000004">
      <c r="A45" s="14" t="s">
        <v>289</v>
      </c>
      <c r="B45" s="14"/>
      <c r="C45" s="14"/>
      <c r="D45" s="14"/>
      <c r="E45" s="14"/>
      <c r="F45" s="14"/>
      <c r="G45" s="3"/>
      <c r="H45" s="14"/>
      <c r="I45" s="14"/>
      <c r="J45" s="14"/>
      <c r="K45" s="14"/>
      <c r="L45" s="14"/>
      <c r="M45" s="14"/>
      <c r="N45" s="14"/>
    </row>
    <row r="46" spans="1:14" x14ac:dyDescent="0.55000000000000004">
      <c r="A46" s="14" t="s">
        <v>290</v>
      </c>
      <c r="B46" s="14"/>
      <c r="C46" s="14"/>
      <c r="D46" s="14"/>
      <c r="E46" s="14"/>
      <c r="F46" s="14"/>
      <c r="G46" s="3"/>
      <c r="H46" s="14"/>
      <c r="I46" s="14"/>
      <c r="J46" s="14"/>
      <c r="K46" s="14"/>
      <c r="L46" s="14"/>
      <c r="M46" s="14"/>
      <c r="N46" s="14"/>
    </row>
    <row r="47" spans="1:14" x14ac:dyDescent="0.55000000000000004">
      <c r="A47" s="14" t="s">
        <v>291</v>
      </c>
      <c r="B47" s="14"/>
      <c r="C47" s="14"/>
      <c r="D47" s="14"/>
      <c r="E47" s="14"/>
      <c r="F47" s="14"/>
      <c r="G47" s="3"/>
      <c r="H47" s="14"/>
      <c r="I47" s="14"/>
      <c r="J47" s="14"/>
      <c r="K47" s="14"/>
      <c r="L47" s="14"/>
      <c r="M47" s="14"/>
      <c r="N47" s="14"/>
    </row>
    <row r="48" spans="1:14" x14ac:dyDescent="0.55000000000000004">
      <c r="A48" s="14" t="s">
        <v>292</v>
      </c>
      <c r="B48" s="14"/>
      <c r="C48" s="14"/>
      <c r="D48" s="14"/>
      <c r="E48" s="14"/>
      <c r="F48" s="14"/>
      <c r="G48" s="3"/>
      <c r="H48" s="14"/>
      <c r="I48" s="14"/>
      <c r="J48" s="14"/>
      <c r="K48" s="14"/>
      <c r="L48" s="14"/>
      <c r="M48" s="14"/>
      <c r="N48" s="14"/>
    </row>
    <row r="49" spans="1:14" x14ac:dyDescent="0.55000000000000004">
      <c r="A49" s="14" t="s">
        <v>293</v>
      </c>
      <c r="B49" s="14"/>
      <c r="C49" s="14"/>
      <c r="D49" s="14"/>
      <c r="E49" s="14"/>
      <c r="F49" s="14"/>
      <c r="G49" s="3"/>
      <c r="H49" s="14"/>
      <c r="I49" s="14"/>
      <c r="J49" s="14"/>
      <c r="K49" s="14"/>
      <c r="L49" s="14"/>
      <c r="M49" s="14"/>
      <c r="N49" s="14"/>
    </row>
    <row r="50" spans="1:14" x14ac:dyDescent="0.55000000000000004">
      <c r="A50" s="14" t="s">
        <v>294</v>
      </c>
      <c r="B50" s="14"/>
      <c r="C50" s="14"/>
      <c r="D50" s="14"/>
      <c r="E50" s="14"/>
      <c r="F50" s="14"/>
      <c r="G50" s="3"/>
      <c r="H50" s="14"/>
      <c r="I50" s="14"/>
      <c r="J50" s="14"/>
      <c r="K50" s="14"/>
      <c r="L50" s="14"/>
      <c r="M50" s="14"/>
      <c r="N50" s="14"/>
    </row>
    <row r="51" spans="1:14" x14ac:dyDescent="0.55000000000000004">
      <c r="A51" s="14" t="s">
        <v>295</v>
      </c>
      <c r="B51" s="14"/>
      <c r="C51" s="14"/>
      <c r="D51" s="14"/>
      <c r="E51" s="14"/>
      <c r="F51" s="14"/>
      <c r="G51" s="3"/>
      <c r="H51" s="14"/>
      <c r="I51" s="14"/>
      <c r="J51" s="14"/>
      <c r="K51" s="14"/>
      <c r="L51" s="14"/>
      <c r="M51" s="14"/>
      <c r="N51" s="14"/>
    </row>
    <row r="52" spans="1:14" x14ac:dyDescent="0.55000000000000004">
      <c r="A52" s="14" t="s">
        <v>296</v>
      </c>
      <c r="B52" s="14"/>
      <c r="C52" s="14"/>
      <c r="D52" s="14"/>
      <c r="E52" s="14"/>
      <c r="F52" s="14"/>
      <c r="G52" s="3"/>
      <c r="H52" s="14"/>
      <c r="I52" s="14"/>
      <c r="J52" s="14"/>
      <c r="K52" s="14"/>
      <c r="L52" s="14"/>
      <c r="M52" s="14"/>
      <c r="N52" s="14"/>
    </row>
    <row r="53" spans="1:14" x14ac:dyDescent="0.55000000000000004">
      <c r="A53" s="14" t="s">
        <v>297</v>
      </c>
      <c r="B53" s="14"/>
      <c r="C53" s="14"/>
      <c r="D53" s="14"/>
      <c r="E53" s="14"/>
      <c r="F53" s="14"/>
      <c r="G53" s="3"/>
      <c r="H53" s="14"/>
      <c r="I53" s="14"/>
      <c r="J53" s="14"/>
      <c r="K53" s="14"/>
      <c r="L53" s="14"/>
      <c r="M53" s="14"/>
      <c r="N53" s="14"/>
    </row>
    <row r="54" spans="1:14" x14ac:dyDescent="0.55000000000000004">
      <c r="A54" s="14" t="s">
        <v>298</v>
      </c>
      <c r="B54" s="14"/>
      <c r="C54" s="14"/>
      <c r="D54" s="14"/>
      <c r="E54" s="14"/>
      <c r="F54" s="14"/>
      <c r="G54" s="3"/>
      <c r="H54" s="14"/>
      <c r="I54" s="14"/>
      <c r="J54" s="14"/>
      <c r="K54" s="14"/>
      <c r="L54" s="14"/>
      <c r="M54" s="14"/>
      <c r="N54" s="14"/>
    </row>
    <row r="55" spans="1:14" x14ac:dyDescent="0.55000000000000004">
      <c r="A55" s="14" t="s">
        <v>299</v>
      </c>
      <c r="B55" s="14"/>
      <c r="C55" s="14"/>
      <c r="D55" s="14"/>
      <c r="E55" s="14"/>
      <c r="F55" s="14"/>
      <c r="G55" s="3"/>
      <c r="H55" s="14"/>
      <c r="I55" s="14"/>
      <c r="J55" s="14"/>
      <c r="K55" s="14"/>
      <c r="L55" s="14"/>
      <c r="M55" s="14"/>
      <c r="N55" s="14"/>
    </row>
    <row r="56" spans="1:14" x14ac:dyDescent="0.55000000000000004">
      <c r="A56" s="14" t="s">
        <v>300</v>
      </c>
      <c r="B56" s="14"/>
      <c r="C56" s="14"/>
      <c r="D56" s="14"/>
      <c r="E56" s="14"/>
      <c r="F56" s="14"/>
      <c r="G56" s="3"/>
      <c r="H56" s="14"/>
      <c r="I56" s="14"/>
      <c r="J56" s="14"/>
      <c r="K56" s="14"/>
      <c r="L56" s="14"/>
      <c r="M56" s="14"/>
      <c r="N56" s="14"/>
    </row>
    <row r="57" spans="1:14" x14ac:dyDescent="0.55000000000000004">
      <c r="A57" s="14" t="s">
        <v>301</v>
      </c>
      <c r="B57" s="14"/>
      <c r="C57" s="14"/>
      <c r="D57" s="14"/>
      <c r="E57" s="14"/>
      <c r="F57" s="14"/>
      <c r="G57" s="3"/>
      <c r="H57" s="14"/>
      <c r="I57" s="14"/>
      <c r="J57" s="14"/>
      <c r="K57" s="14"/>
      <c r="L57" s="14"/>
      <c r="M57" s="14"/>
      <c r="N57" s="14"/>
    </row>
    <row r="58" spans="1:14" x14ac:dyDescent="0.55000000000000004">
      <c r="A58" s="14" t="s">
        <v>302</v>
      </c>
      <c r="B58" s="14"/>
      <c r="C58" s="14"/>
      <c r="D58" s="14"/>
      <c r="E58" s="14"/>
      <c r="F58" s="14"/>
      <c r="G58" s="3"/>
      <c r="H58" s="14"/>
      <c r="I58" s="14"/>
      <c r="J58" s="14"/>
      <c r="K58" s="14"/>
      <c r="L58" s="14"/>
      <c r="M58" s="14"/>
      <c r="N58" s="14"/>
    </row>
    <row r="59" spans="1:14" x14ac:dyDescent="0.55000000000000004">
      <c r="A59" s="14" t="s">
        <v>303</v>
      </c>
      <c r="B59" s="14"/>
      <c r="C59" s="14"/>
      <c r="D59" s="14"/>
      <c r="E59" s="14"/>
      <c r="F59" s="14"/>
      <c r="G59" s="3"/>
      <c r="H59" s="14"/>
      <c r="I59" s="14"/>
      <c r="J59" s="14"/>
      <c r="K59" s="14"/>
      <c r="L59" s="14"/>
      <c r="M59" s="14"/>
      <c r="N59" s="14"/>
    </row>
    <row r="60" spans="1:14" x14ac:dyDescent="0.55000000000000004">
      <c r="A60" s="14" t="s">
        <v>304</v>
      </c>
      <c r="B60" s="14"/>
      <c r="C60" s="14"/>
      <c r="D60" s="14"/>
      <c r="E60" s="14"/>
      <c r="F60" s="14"/>
      <c r="G60" s="3"/>
      <c r="H60" s="14"/>
      <c r="I60" s="14"/>
      <c r="J60" s="14"/>
      <c r="K60" s="14"/>
      <c r="L60" s="14"/>
      <c r="M60" s="14"/>
      <c r="N60" s="14"/>
    </row>
    <row r="61" spans="1:14" x14ac:dyDescent="0.55000000000000004">
      <c r="A61" s="14" t="s">
        <v>305</v>
      </c>
      <c r="B61" s="14"/>
      <c r="C61" s="14"/>
      <c r="D61" s="14"/>
      <c r="E61" s="14"/>
      <c r="F61" s="14"/>
      <c r="G61" s="3"/>
      <c r="H61" s="14"/>
      <c r="I61" s="14"/>
      <c r="J61" s="14"/>
      <c r="K61" s="14"/>
      <c r="L61" s="14"/>
      <c r="M61" s="14"/>
      <c r="N61" s="14"/>
    </row>
    <row r="62" spans="1:14" x14ac:dyDescent="0.55000000000000004">
      <c r="A62" s="14" t="s">
        <v>306</v>
      </c>
      <c r="B62" s="14"/>
      <c r="C62" s="14"/>
      <c r="D62" s="14"/>
      <c r="E62" s="14"/>
      <c r="F62" s="14"/>
      <c r="G62" s="3"/>
      <c r="H62" s="14"/>
      <c r="I62" s="14"/>
      <c r="J62" s="14"/>
      <c r="K62" s="14"/>
      <c r="L62" s="14"/>
      <c r="M62" s="14"/>
      <c r="N62" s="14"/>
    </row>
    <row r="63" spans="1:14" x14ac:dyDescent="0.55000000000000004">
      <c r="A63" s="14" t="s">
        <v>307</v>
      </c>
      <c r="B63" s="14"/>
      <c r="C63" s="14"/>
      <c r="D63" s="14"/>
      <c r="E63" s="14"/>
      <c r="F63" s="14"/>
      <c r="G63" s="3"/>
      <c r="H63" s="14"/>
      <c r="I63" s="14"/>
      <c r="J63" s="14"/>
      <c r="K63" s="14"/>
      <c r="L63" s="14"/>
      <c r="M63" s="14"/>
      <c r="N63" s="14"/>
    </row>
    <row r="64" spans="1:14" x14ac:dyDescent="0.55000000000000004">
      <c r="A64" s="14" t="s">
        <v>308</v>
      </c>
      <c r="B64" s="14"/>
      <c r="C64" s="14"/>
      <c r="D64" s="14"/>
      <c r="E64" s="14"/>
      <c r="F64" s="14"/>
      <c r="G64" s="3"/>
      <c r="H64" s="14"/>
      <c r="I64" s="14"/>
      <c r="J64" s="14"/>
      <c r="K64" s="14"/>
      <c r="L64" s="14"/>
      <c r="M64" s="14"/>
      <c r="N64" s="14"/>
    </row>
    <row r="65" spans="1:14" x14ac:dyDescent="0.55000000000000004">
      <c r="A65" s="14" t="s">
        <v>309</v>
      </c>
      <c r="B65" s="14"/>
      <c r="C65" s="14"/>
      <c r="D65" s="14"/>
      <c r="E65" s="14"/>
      <c r="F65" s="14"/>
      <c r="G65" s="3"/>
      <c r="H65" s="14"/>
      <c r="I65" s="14"/>
      <c r="J65" s="14"/>
      <c r="K65" s="14"/>
      <c r="L65" s="14"/>
      <c r="M65" s="14"/>
      <c r="N65" s="14"/>
    </row>
    <row r="66" spans="1:14" x14ac:dyDescent="0.55000000000000004">
      <c r="A66" s="14" t="s">
        <v>310</v>
      </c>
      <c r="B66" s="14"/>
      <c r="C66" s="14"/>
      <c r="D66" s="14"/>
      <c r="E66" s="14"/>
      <c r="F66" s="14"/>
      <c r="G66" s="3"/>
      <c r="H66" s="14"/>
      <c r="I66" s="14"/>
      <c r="J66" s="14"/>
      <c r="K66" s="14"/>
      <c r="L66" s="14"/>
      <c r="M66" s="14"/>
      <c r="N66" s="14"/>
    </row>
    <row r="67" spans="1:14" x14ac:dyDescent="0.55000000000000004">
      <c r="A67" s="14" t="s">
        <v>311</v>
      </c>
      <c r="B67" s="14"/>
      <c r="C67" s="14"/>
      <c r="D67" s="14"/>
      <c r="E67" s="14"/>
      <c r="F67" s="14"/>
      <c r="G67" s="3"/>
      <c r="H67" s="14"/>
      <c r="I67" s="14"/>
      <c r="J67" s="14"/>
      <c r="K67" s="14"/>
      <c r="L67" s="14"/>
      <c r="M67" s="14"/>
      <c r="N67" s="14"/>
    </row>
    <row r="68" spans="1:14" x14ac:dyDescent="0.55000000000000004">
      <c r="A68" s="14" t="s">
        <v>312</v>
      </c>
      <c r="B68" s="14"/>
      <c r="C68" s="14"/>
      <c r="D68" s="14"/>
      <c r="E68" s="14"/>
      <c r="F68" s="14"/>
      <c r="G68" s="3"/>
      <c r="H68" s="14"/>
      <c r="I68" s="14"/>
      <c r="J68" s="14"/>
      <c r="K68" s="14"/>
      <c r="L68" s="14"/>
      <c r="M68" s="14"/>
      <c r="N68" s="14"/>
    </row>
    <row r="69" spans="1:14" x14ac:dyDescent="0.55000000000000004">
      <c r="A69" s="14" t="s">
        <v>313</v>
      </c>
      <c r="B69" s="14"/>
      <c r="C69" s="14"/>
      <c r="D69" s="14"/>
      <c r="E69" s="14"/>
      <c r="F69" s="14"/>
      <c r="G69" s="3"/>
      <c r="H69" s="14"/>
      <c r="I69" s="14"/>
      <c r="J69" s="14"/>
      <c r="K69" s="14"/>
      <c r="L69" s="14"/>
      <c r="M69" s="14"/>
      <c r="N69" s="14"/>
    </row>
    <row r="70" spans="1:14" x14ac:dyDescent="0.55000000000000004">
      <c r="A70" s="14" t="s">
        <v>314</v>
      </c>
      <c r="B70" s="14"/>
      <c r="C70" s="14"/>
      <c r="D70" s="14"/>
      <c r="E70" s="14"/>
      <c r="F70" s="14"/>
      <c r="G70" s="3"/>
      <c r="H70" s="14"/>
      <c r="I70" s="14"/>
      <c r="J70" s="14"/>
      <c r="K70" s="14"/>
      <c r="L70" s="14"/>
      <c r="M70" s="14"/>
      <c r="N70" s="14"/>
    </row>
    <row r="71" spans="1:14" x14ac:dyDescent="0.55000000000000004">
      <c r="A71" s="14" t="s">
        <v>315</v>
      </c>
      <c r="B71" s="14"/>
      <c r="C71" s="14"/>
      <c r="D71" s="14"/>
      <c r="E71" s="14"/>
      <c r="F71" s="14"/>
      <c r="G71" s="3"/>
      <c r="H71" s="14"/>
      <c r="I71" s="14"/>
      <c r="J71" s="14"/>
      <c r="K71" s="14"/>
      <c r="L71" s="14"/>
      <c r="M71" s="14"/>
      <c r="N71" s="14"/>
    </row>
    <row r="72" spans="1:14" x14ac:dyDescent="0.55000000000000004">
      <c r="A72" s="14" t="s">
        <v>316</v>
      </c>
      <c r="B72" s="14"/>
      <c r="C72" s="14"/>
      <c r="D72" s="14"/>
      <c r="E72" s="14"/>
      <c r="F72" s="14"/>
      <c r="G72" s="3"/>
      <c r="H72" s="14"/>
      <c r="I72" s="14"/>
      <c r="J72" s="14"/>
      <c r="K72" s="14"/>
      <c r="L72" s="14"/>
      <c r="M72" s="14"/>
      <c r="N72" s="14"/>
    </row>
    <row r="73" spans="1:14" x14ac:dyDescent="0.55000000000000004">
      <c r="A73" s="14" t="s">
        <v>317</v>
      </c>
      <c r="B73" s="14"/>
      <c r="C73" s="14"/>
      <c r="D73" s="14"/>
      <c r="E73" s="14"/>
      <c r="F73" s="14"/>
      <c r="G73" s="3"/>
      <c r="H73" s="14"/>
      <c r="I73" s="14"/>
      <c r="J73" s="14"/>
      <c r="K73" s="14"/>
      <c r="L73" s="14"/>
      <c r="M73" s="14"/>
      <c r="N73" s="14"/>
    </row>
    <row r="74" spans="1:14" x14ac:dyDescent="0.55000000000000004">
      <c r="A74" s="14" t="s">
        <v>318</v>
      </c>
      <c r="B74" s="14"/>
      <c r="C74" s="14"/>
      <c r="D74" s="14"/>
      <c r="E74" s="14"/>
      <c r="F74" s="14"/>
      <c r="G74" s="3"/>
      <c r="H74" s="14"/>
      <c r="I74" s="14"/>
      <c r="J74" s="14"/>
      <c r="K74" s="14"/>
      <c r="L74" s="14"/>
      <c r="M74" s="14"/>
      <c r="N74" s="14"/>
    </row>
    <row r="75" spans="1:14" x14ac:dyDescent="0.55000000000000004">
      <c r="A75" s="14" t="s">
        <v>319</v>
      </c>
      <c r="B75" s="14"/>
      <c r="C75" s="14"/>
      <c r="D75" s="14"/>
      <c r="E75" s="14"/>
      <c r="F75" s="14"/>
      <c r="G75" s="3"/>
      <c r="H75" s="14"/>
      <c r="I75" s="14"/>
      <c r="J75" s="14"/>
      <c r="K75" s="14"/>
      <c r="L75" s="14"/>
      <c r="M75" s="14"/>
      <c r="N75" s="14"/>
    </row>
    <row r="76" spans="1:14" x14ac:dyDescent="0.55000000000000004">
      <c r="A76" s="14" t="s">
        <v>320</v>
      </c>
      <c r="B76" s="14"/>
      <c r="C76" s="14"/>
      <c r="D76" s="14"/>
      <c r="E76" s="14"/>
      <c r="F76" s="14"/>
      <c r="G76" s="3"/>
      <c r="H76" s="14"/>
      <c r="I76" s="14"/>
      <c r="J76" s="14"/>
      <c r="K76" s="14"/>
      <c r="L76" s="14"/>
      <c r="M76" s="14"/>
      <c r="N76" s="14"/>
    </row>
    <row r="77" spans="1:14" x14ac:dyDescent="0.55000000000000004">
      <c r="A77" s="14" t="s">
        <v>321</v>
      </c>
      <c r="B77" s="14"/>
      <c r="C77" s="14"/>
      <c r="D77" s="14"/>
      <c r="E77" s="14"/>
      <c r="F77" s="14"/>
      <c r="G77" s="3"/>
      <c r="H77" s="14"/>
      <c r="I77" s="14"/>
      <c r="J77" s="14"/>
      <c r="K77" s="14"/>
      <c r="L77" s="14"/>
      <c r="M77" s="14"/>
      <c r="N77" s="14"/>
    </row>
    <row r="78" spans="1:14" x14ac:dyDescent="0.55000000000000004">
      <c r="A78" s="14" t="s">
        <v>322</v>
      </c>
      <c r="B78" s="14"/>
      <c r="C78" s="14"/>
      <c r="D78" s="14"/>
      <c r="E78" s="14"/>
      <c r="F78" s="14"/>
      <c r="G78" s="3"/>
      <c r="H78" s="14"/>
      <c r="I78" s="14"/>
      <c r="J78" s="14"/>
      <c r="K78" s="14"/>
      <c r="L78" s="14"/>
      <c r="M78" s="14"/>
      <c r="N78" s="14"/>
    </row>
    <row r="79" spans="1:14" x14ac:dyDescent="0.55000000000000004">
      <c r="A79" s="14" t="s">
        <v>323</v>
      </c>
      <c r="B79" s="14"/>
      <c r="C79" s="14"/>
      <c r="D79" s="14"/>
      <c r="E79" s="14"/>
      <c r="F79" s="14"/>
      <c r="G79" s="3"/>
      <c r="H79" s="14"/>
      <c r="I79" s="14"/>
      <c r="J79" s="14"/>
      <c r="K79" s="14"/>
      <c r="L79" s="14"/>
      <c r="M79" s="14"/>
      <c r="N79" s="14"/>
    </row>
    <row r="80" spans="1:14" x14ac:dyDescent="0.55000000000000004">
      <c r="A80" s="14" t="s">
        <v>324</v>
      </c>
      <c r="B80" s="14"/>
      <c r="C80" s="14"/>
      <c r="D80" s="14"/>
      <c r="E80" s="14"/>
      <c r="F80" s="14"/>
      <c r="G80" s="3"/>
      <c r="H80" s="14"/>
      <c r="I80" s="14"/>
      <c r="J80" s="14"/>
      <c r="K80" s="14"/>
      <c r="L80" s="14"/>
      <c r="M80" s="14"/>
      <c r="N80" s="14"/>
    </row>
    <row r="81" spans="1:14" x14ac:dyDescent="0.55000000000000004">
      <c r="A81" s="14" t="s">
        <v>325</v>
      </c>
      <c r="B81" s="14"/>
      <c r="C81" s="14"/>
      <c r="D81" s="14"/>
      <c r="E81" s="14"/>
      <c r="F81" s="14"/>
      <c r="G81" s="3"/>
      <c r="H81" s="14"/>
      <c r="I81" s="14"/>
      <c r="J81" s="14"/>
      <c r="K81" s="14"/>
      <c r="L81" s="14"/>
      <c r="M81" s="14"/>
      <c r="N81" s="14"/>
    </row>
    <row r="82" spans="1:14" x14ac:dyDescent="0.55000000000000004">
      <c r="A82" s="14" t="s">
        <v>326</v>
      </c>
      <c r="B82" s="14"/>
      <c r="C82" s="14"/>
      <c r="D82" s="14"/>
      <c r="E82" s="14"/>
      <c r="F82" s="14"/>
      <c r="G82" s="3"/>
      <c r="H82" s="14"/>
      <c r="I82" s="14"/>
      <c r="J82" s="14"/>
      <c r="K82" s="14"/>
      <c r="L82" s="14"/>
      <c r="M82" s="14"/>
      <c r="N82" s="14"/>
    </row>
    <row r="83" spans="1:14" x14ac:dyDescent="0.55000000000000004">
      <c r="A83" s="14" t="s">
        <v>327</v>
      </c>
      <c r="B83" s="14"/>
      <c r="C83" s="14"/>
      <c r="D83" s="14"/>
      <c r="E83" s="14"/>
      <c r="F83" s="14"/>
      <c r="G83" s="3"/>
      <c r="H83" s="14"/>
      <c r="I83" s="14"/>
      <c r="J83" s="14"/>
      <c r="K83" s="14"/>
      <c r="L83" s="14"/>
      <c r="M83" s="14"/>
      <c r="N83" s="14"/>
    </row>
    <row r="84" spans="1:14" x14ac:dyDescent="0.55000000000000004">
      <c r="A84" s="14" t="s">
        <v>328</v>
      </c>
      <c r="B84" s="14"/>
      <c r="C84" s="14"/>
      <c r="D84" s="14"/>
      <c r="E84" s="14"/>
      <c r="F84" s="14"/>
      <c r="G84" s="3"/>
      <c r="H84" s="14"/>
      <c r="I84" s="14"/>
      <c r="J84" s="14"/>
      <c r="K84" s="14"/>
      <c r="L84" s="14"/>
      <c r="M84" s="14"/>
      <c r="N84" s="14"/>
    </row>
    <row r="85" spans="1:14" x14ac:dyDescent="0.55000000000000004">
      <c r="A85" s="14" t="s">
        <v>329</v>
      </c>
      <c r="B85" s="14"/>
      <c r="C85" s="14"/>
      <c r="D85" s="14"/>
      <c r="E85" s="14"/>
      <c r="F85" s="14"/>
      <c r="G85" s="3"/>
      <c r="H85" s="14"/>
      <c r="I85" s="14"/>
      <c r="J85" s="14"/>
      <c r="K85" s="14"/>
      <c r="L85" s="14"/>
      <c r="M85" s="14"/>
      <c r="N85" s="14"/>
    </row>
    <row r="86" spans="1:14" x14ac:dyDescent="0.55000000000000004">
      <c r="A86" s="14" t="s">
        <v>330</v>
      </c>
      <c r="B86" s="14"/>
      <c r="C86" s="14"/>
      <c r="D86" s="14"/>
      <c r="E86" s="14"/>
      <c r="F86" s="14"/>
      <c r="G86" s="3"/>
      <c r="H86" s="14"/>
      <c r="I86" s="14"/>
      <c r="J86" s="14"/>
      <c r="K86" s="14"/>
      <c r="L86" s="14"/>
      <c r="M86" s="14"/>
      <c r="N86" s="14"/>
    </row>
    <row r="87" spans="1:14" x14ac:dyDescent="0.55000000000000004">
      <c r="A87" s="14" t="s">
        <v>331</v>
      </c>
      <c r="B87" s="14"/>
      <c r="C87" s="14"/>
      <c r="D87" s="14"/>
      <c r="E87" s="14"/>
      <c r="F87" s="14"/>
      <c r="G87" s="3"/>
      <c r="H87" s="14"/>
      <c r="I87" s="14"/>
      <c r="J87" s="14"/>
      <c r="K87" s="14"/>
      <c r="L87" s="14"/>
      <c r="M87" s="14"/>
      <c r="N87" s="14"/>
    </row>
    <row r="88" spans="1:14" x14ac:dyDescent="0.55000000000000004">
      <c r="A88" s="14" t="s">
        <v>332</v>
      </c>
      <c r="B88" s="14"/>
      <c r="C88" s="14"/>
      <c r="D88" s="14"/>
      <c r="E88" s="14"/>
      <c r="F88" s="14"/>
      <c r="G88" s="3"/>
      <c r="H88" s="14"/>
      <c r="I88" s="14"/>
      <c r="J88" s="14"/>
      <c r="K88" s="14"/>
      <c r="L88" s="14"/>
      <c r="M88" s="14"/>
      <c r="N88" s="14"/>
    </row>
    <row r="89" spans="1:14" x14ac:dyDescent="0.55000000000000004">
      <c r="A89" s="14" t="s">
        <v>333</v>
      </c>
      <c r="B89" s="14"/>
      <c r="C89" s="14"/>
      <c r="D89" s="14"/>
      <c r="E89" s="14"/>
      <c r="F89" s="14"/>
      <c r="G89" s="3"/>
      <c r="H89" s="14"/>
      <c r="I89" s="14"/>
      <c r="J89" s="14"/>
      <c r="K89" s="14"/>
      <c r="L89" s="14"/>
      <c r="M89" s="14"/>
      <c r="N89" s="14"/>
    </row>
    <row r="90" spans="1:14" x14ac:dyDescent="0.55000000000000004">
      <c r="A90" s="14" t="s">
        <v>334</v>
      </c>
      <c r="B90" s="14"/>
      <c r="C90" s="14"/>
      <c r="D90" s="14"/>
      <c r="E90" s="14"/>
      <c r="F90" s="14"/>
      <c r="G90" s="3"/>
      <c r="H90" s="14"/>
      <c r="I90" s="14"/>
      <c r="J90" s="14"/>
      <c r="K90" s="14"/>
      <c r="L90" s="14"/>
      <c r="M90" s="14"/>
      <c r="N90" s="14"/>
    </row>
    <row r="91" spans="1:14" x14ac:dyDescent="0.55000000000000004">
      <c r="A91" s="14" t="s">
        <v>335</v>
      </c>
      <c r="B91" s="14"/>
      <c r="C91" s="14"/>
      <c r="D91" s="14"/>
      <c r="E91" s="14"/>
      <c r="F91" s="14"/>
      <c r="G91" s="3"/>
      <c r="H91" s="14"/>
      <c r="I91" s="14"/>
      <c r="J91" s="14"/>
      <c r="K91" s="14"/>
      <c r="L91" s="14"/>
      <c r="M91" s="14"/>
      <c r="N91" s="14"/>
    </row>
    <row r="92" spans="1:14" x14ac:dyDescent="0.55000000000000004">
      <c r="A92" s="14" t="s">
        <v>336</v>
      </c>
      <c r="B92" s="14"/>
      <c r="C92" s="14"/>
      <c r="D92" s="14"/>
      <c r="E92" s="14"/>
      <c r="F92" s="14"/>
      <c r="G92" s="3"/>
      <c r="H92" s="14"/>
      <c r="I92" s="14"/>
      <c r="J92" s="14"/>
      <c r="K92" s="14"/>
      <c r="L92" s="14"/>
      <c r="M92" s="14"/>
      <c r="N92" s="14"/>
    </row>
    <row r="93" spans="1:14" x14ac:dyDescent="0.55000000000000004">
      <c r="A93" s="14" t="s">
        <v>337</v>
      </c>
      <c r="B93" s="14"/>
      <c r="C93" s="14"/>
      <c r="D93" s="14"/>
      <c r="E93" s="14"/>
      <c r="F93" s="14"/>
      <c r="G93" s="3"/>
      <c r="H93" s="14"/>
      <c r="I93" s="14"/>
      <c r="J93" s="14"/>
      <c r="K93" s="14"/>
      <c r="L93" s="14"/>
      <c r="M93" s="14"/>
      <c r="N93" s="14"/>
    </row>
    <row r="94" spans="1:14" x14ac:dyDescent="0.55000000000000004">
      <c r="A94" s="14" t="s">
        <v>338</v>
      </c>
      <c r="B94" s="14"/>
      <c r="C94" s="14"/>
      <c r="D94" s="14"/>
      <c r="E94" s="14"/>
      <c r="F94" s="14"/>
      <c r="G94" s="3"/>
      <c r="H94" s="14"/>
      <c r="I94" s="14"/>
      <c r="J94" s="14"/>
      <c r="K94" s="14"/>
      <c r="L94" s="14"/>
      <c r="M94" s="14"/>
      <c r="N94" s="14"/>
    </row>
    <row r="95" spans="1:14" x14ac:dyDescent="0.55000000000000004">
      <c r="A95" s="14" t="s">
        <v>339</v>
      </c>
      <c r="B95" s="14"/>
      <c r="C95" s="14"/>
      <c r="D95" s="14"/>
      <c r="E95" s="14"/>
      <c r="F95" s="14"/>
      <c r="G95" s="3"/>
      <c r="H95" s="14"/>
      <c r="I95" s="14"/>
      <c r="J95" s="14"/>
      <c r="K95" s="14"/>
      <c r="L95" s="14"/>
      <c r="M95" s="14"/>
      <c r="N95" s="14"/>
    </row>
    <row r="96" spans="1:14" x14ac:dyDescent="0.55000000000000004">
      <c r="A96" s="14" t="s">
        <v>340</v>
      </c>
      <c r="B96" s="14"/>
      <c r="C96" s="14"/>
      <c r="D96" s="14"/>
      <c r="E96" s="14"/>
      <c r="F96" s="14"/>
      <c r="G96" s="3"/>
      <c r="H96" s="14"/>
      <c r="I96" s="14"/>
      <c r="J96" s="14"/>
      <c r="K96" s="14"/>
      <c r="L96" s="14"/>
      <c r="M96" s="14"/>
      <c r="N96" s="14"/>
    </row>
    <row r="97" spans="1:14" x14ac:dyDescent="0.55000000000000004">
      <c r="A97" s="14" t="s">
        <v>341</v>
      </c>
      <c r="B97" s="14"/>
      <c r="C97" s="14"/>
      <c r="D97" s="14"/>
      <c r="E97" s="14"/>
      <c r="F97" s="14"/>
      <c r="G97" s="3"/>
      <c r="H97" s="14"/>
      <c r="I97" s="14"/>
      <c r="J97" s="14"/>
      <c r="K97" s="14"/>
      <c r="L97" s="14"/>
      <c r="M97" s="14"/>
      <c r="N97" s="14"/>
    </row>
    <row r="98" spans="1:14" x14ac:dyDescent="0.55000000000000004">
      <c r="A98" s="14" t="s">
        <v>342</v>
      </c>
      <c r="B98" s="14"/>
      <c r="C98" s="14"/>
      <c r="D98" s="14"/>
      <c r="E98" s="14"/>
      <c r="F98" s="14"/>
      <c r="G98" s="3"/>
      <c r="H98" s="14"/>
      <c r="I98" s="14"/>
      <c r="J98" s="14"/>
      <c r="K98" s="14"/>
      <c r="L98" s="14"/>
      <c r="M98" s="14"/>
      <c r="N98" s="14"/>
    </row>
    <row r="99" spans="1:14" x14ac:dyDescent="0.55000000000000004">
      <c r="A99" s="14" t="s">
        <v>343</v>
      </c>
      <c r="B99" s="14"/>
      <c r="C99" s="14"/>
      <c r="D99" s="14"/>
      <c r="E99" s="14"/>
      <c r="F99" s="14"/>
      <c r="G99" s="3"/>
      <c r="H99" s="14"/>
      <c r="I99" s="14"/>
      <c r="J99" s="14"/>
      <c r="K99" s="14"/>
      <c r="L99" s="14"/>
      <c r="M99" s="14"/>
      <c r="N99" s="14"/>
    </row>
    <row r="100" spans="1:14" x14ac:dyDescent="0.55000000000000004">
      <c r="A100" s="14" t="s">
        <v>344</v>
      </c>
      <c r="B100" s="14"/>
      <c r="C100" s="14"/>
      <c r="D100" s="14"/>
      <c r="E100" s="14"/>
      <c r="F100" s="14"/>
      <c r="G100" s="3"/>
      <c r="H100" s="14"/>
      <c r="I100" s="14"/>
      <c r="J100" s="14"/>
      <c r="K100" s="14"/>
      <c r="L100" s="14"/>
      <c r="M100" s="14"/>
      <c r="N100" s="14"/>
    </row>
    <row r="101" spans="1:14" x14ac:dyDescent="0.55000000000000004">
      <c r="A101" s="14" t="s">
        <v>345</v>
      </c>
      <c r="B101" s="14"/>
      <c r="C101" s="14"/>
      <c r="D101" s="14"/>
      <c r="E101" s="14"/>
      <c r="F101" s="14"/>
      <c r="G101" s="3"/>
      <c r="H101" s="14"/>
      <c r="I101" s="14"/>
      <c r="J101" s="14"/>
      <c r="K101" s="14"/>
      <c r="L101" s="14"/>
      <c r="M101" s="14"/>
      <c r="N101" s="14"/>
    </row>
    <row r="102" spans="1:14" x14ac:dyDescent="0.55000000000000004">
      <c r="A102" s="14" t="s">
        <v>346</v>
      </c>
      <c r="B102" s="14"/>
      <c r="C102" s="14"/>
      <c r="D102" s="14"/>
      <c r="E102" s="14"/>
      <c r="F102" s="14"/>
      <c r="G102" s="3"/>
      <c r="H102" s="14"/>
      <c r="I102" s="14"/>
      <c r="J102" s="14"/>
      <c r="K102" s="14"/>
      <c r="L102" s="14"/>
      <c r="M102" s="14"/>
      <c r="N102" s="14"/>
    </row>
    <row r="103" spans="1:14" x14ac:dyDescent="0.55000000000000004">
      <c r="A103" s="14" t="s">
        <v>347</v>
      </c>
      <c r="B103" s="14"/>
      <c r="C103" s="14"/>
      <c r="D103" s="14"/>
      <c r="E103" s="14"/>
      <c r="F103" s="14"/>
      <c r="G103" s="3"/>
      <c r="H103" s="14"/>
      <c r="I103" s="14"/>
      <c r="J103" s="14"/>
      <c r="K103" s="14"/>
      <c r="L103" s="14"/>
      <c r="M103" s="14"/>
      <c r="N103" s="14"/>
    </row>
    <row r="104" spans="1:14" x14ac:dyDescent="0.55000000000000004">
      <c r="A104" s="14" t="s">
        <v>348</v>
      </c>
      <c r="B104" s="14"/>
      <c r="C104" s="14"/>
      <c r="D104" s="14"/>
      <c r="E104" s="14"/>
      <c r="F104" s="14"/>
      <c r="G104" s="3"/>
      <c r="H104" s="14"/>
      <c r="I104" s="14"/>
      <c r="J104" s="14"/>
      <c r="K104" s="14"/>
      <c r="L104" s="14"/>
      <c r="M104" s="14"/>
      <c r="N104" s="14"/>
    </row>
    <row r="105" spans="1:14" x14ac:dyDescent="0.55000000000000004">
      <c r="A105" s="14" t="s">
        <v>349</v>
      </c>
      <c r="B105" s="14"/>
      <c r="C105" s="14"/>
      <c r="D105" s="14"/>
      <c r="E105" s="14"/>
      <c r="F105" s="14"/>
      <c r="G105" s="3"/>
      <c r="H105" s="14"/>
      <c r="I105" s="14"/>
      <c r="J105" s="14"/>
      <c r="K105" s="14"/>
      <c r="L105" s="14"/>
      <c r="M105" s="14"/>
      <c r="N105" s="14"/>
    </row>
    <row r="106" spans="1:14" x14ac:dyDescent="0.55000000000000004">
      <c r="A106" s="78" t="s">
        <v>350</v>
      </c>
      <c r="B106" s="78"/>
      <c r="C106" s="78"/>
      <c r="D106" s="78"/>
      <c r="E106" s="78"/>
      <c r="F106" s="78"/>
      <c r="G106" s="79"/>
      <c r="H106" s="78"/>
      <c r="I106" s="78"/>
      <c r="J106" s="78"/>
      <c r="K106" s="78"/>
      <c r="L106" s="78"/>
      <c r="M106" s="78"/>
      <c r="N106" s="78"/>
    </row>
  </sheetData>
  <mergeCells count="4">
    <mergeCell ref="A2:N2"/>
    <mergeCell ref="A3:N3"/>
    <mergeCell ref="A4:N4"/>
    <mergeCell ref="A1:F1"/>
  </mergeCells>
  <conditionalFormatting sqref="M7:M106">
    <cfRule type="containsText" dxfId="2" priority="1" operator="containsText" text="Rejected"/>
    <cfRule type="containsText" dxfId="1" priority="2" operator="containsText" text="Accepted"/>
    <cfRule type="containsText" dxfId="0" priority="3" operator="containsText" text="Clarification Required"/>
  </conditionalFormatting>
  <dataValidations count="4">
    <dataValidation type="list" sqref="B7:B106" xr:uid="{00000000-0002-0000-0700-000000000000}">
      <formula1>"Assumption,Dependency,Exclusion,Constraint,Qualification"</formula1>
    </dataValidation>
    <dataValidation type="list" sqref="F7:F106" xr:uid="{00000000-0002-0000-0700-000001000000}">
      <formula1>"Included,Additional,Optional,Unknown,No Cost Impact"</formula1>
    </dataValidation>
    <dataValidation type="list" sqref="H7:H106" xr:uid="{00000000-0002-0000-0700-000002000000}">
      <formula1>"None,Potential Delay,Milestone Impact,Go-Live Impact,Unknown"</formula1>
    </dataValidation>
    <dataValidation type="list" sqref="M7:M106" xr:uid="{00000000-0002-0000-0700-000003000000}">
      <formula1>"Not Reviewed,Accepted,Rejected,Clarification Required,Negotiated"</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b8b212-1cc2-4a6f-bfe0-eddd2e5d1661" xsi:nil="true"/>
    <Process_x0020_or_x0020_Flow_x0020_Associated_x0020_with xmlns="45002a02-0a47-4736-b1bf-871c1a98bd48" xsi:nil="true"/>
    <lcf76f155ced4ddcb4097134ff3c332f xmlns="45002a02-0a47-4736-b1bf-871c1a98bd4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AFB7CD7D2FAC4D82C2B450790BB2E8" ma:contentTypeVersion="12" ma:contentTypeDescription="Create a new document." ma:contentTypeScope="" ma:versionID="4f3fa5c1688e435cc515be0d9e00f3ec">
  <xsd:schema xmlns:xsd="http://www.w3.org/2001/XMLSchema" xmlns:xs="http://www.w3.org/2001/XMLSchema" xmlns:p="http://schemas.microsoft.com/office/2006/metadata/properties" xmlns:ns2="45002a02-0a47-4736-b1bf-871c1a98bd48" xmlns:ns3="12b8b212-1cc2-4a6f-bfe0-eddd2e5d1661" targetNamespace="http://schemas.microsoft.com/office/2006/metadata/properties" ma:root="true" ma:fieldsID="a32422379e4b741f09fd78d7bf45a55b" ns2:_="" ns3:_="">
    <xsd:import namespace="45002a02-0a47-4736-b1bf-871c1a98bd48"/>
    <xsd:import namespace="12b8b212-1cc2-4a6f-bfe0-eddd2e5d16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Process_x0020_or_x0020_Flow_x0020_Associated_x0020_with"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002a02-0a47-4736-b1bf-871c1a98bd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Process_x0020_or_x0020_Flow_x0020_Associated_x0020_with" ma:index="15" nillable="true" ma:displayName="Process or Flow Associated with" ma:internalName="Process_x0020_or_x0020_Flow_x0020_Associated_x0020_with">
      <xsd:simpleType>
        <xsd:restriction base="dms:Text">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3b887a6-5198-46b2-a514-09f18e5dfae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2b8b212-1cc2-4a6f-bfe0-eddd2e5d166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59017c8-dce2-4514-96ce-d314cc1084da}" ma:internalName="TaxCatchAll" ma:showField="CatchAllData" ma:web="12b8b212-1cc2-4a6f-bfe0-eddd2e5d16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856EFC-A5A9-4209-93F8-227364D716D7}">
  <ds:schemaRefs>
    <ds:schemaRef ds:uri="http://purl.org/dc/elements/1.1/"/>
    <ds:schemaRef ds:uri="45002a02-0a47-4736-b1bf-871c1a98bd48"/>
    <ds:schemaRef ds:uri="http://purl.org/dc/dcmitype/"/>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12b8b212-1cc2-4a6f-bfe0-eddd2e5d166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D35AD28-70B2-4FBB-9238-A1B51239F982}">
  <ds:schemaRefs>
    <ds:schemaRef ds:uri="http://schemas.microsoft.com/sharepoint/v3/contenttype/forms"/>
  </ds:schemaRefs>
</ds:datastoreItem>
</file>

<file path=customXml/itemProps3.xml><?xml version="1.0" encoding="utf-8"?>
<ds:datastoreItem xmlns:ds="http://schemas.openxmlformats.org/officeDocument/2006/customXml" ds:itemID="{1A1DA6C8-C814-47C8-81B1-B122C79CE9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002a02-0a47-4736-b1bf-871c1a98bd48"/>
    <ds:schemaRef ds:uri="12b8b212-1cc2-4a6f-bfe0-eddd2e5d16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Instructions</vt:lpstr>
      <vt:lpstr>10-Year TCO Summary</vt:lpstr>
      <vt:lpstr>Detailed Cost Breakdown</vt:lpstr>
      <vt:lpstr>Integration Pricing</vt:lpstr>
      <vt:lpstr>Data Migration Pricing</vt:lpstr>
      <vt:lpstr>Rate Card</vt:lpstr>
      <vt:lpstr>Escalation Inputs</vt:lpstr>
      <vt:lpstr>Assumptions Register</vt:lpstr>
      <vt:lpstr>PricingCategories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Andres Cano</cp:lastModifiedBy>
  <dcterms:created xsi:type="dcterms:W3CDTF">2026-10-16T03:30:20Z</dcterms:created>
  <dcterms:modified xsi:type="dcterms:W3CDTF">2026-10-16T14:39:56Z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0x0101008AAFB7CD7D2FAC4D82C2B450790BB2E8</vt:lpwstr>
  </property>
  <property fmtid="{D5CDD505-2E9C-101B-9397-08002B2CF9AE}" pid="3" name="MediaServiceImageTags">
    <vt:lpwstr/>
  </property>
</Properties>
</file>